
<file path=[Content_Types].xml><?xml version="1.0" encoding="utf-8"?>
<Types xmlns="http://schemas.openxmlformats.org/package/2006/content-types">
  <Override PartName="/xl/tables/table3.xml" ContentType="application/vnd.openxmlformats-officedocument.spreadsheetml.table+xml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ables/table2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/>
  <workbookPr codeName="현재_통합_문서"/>
  <bookViews>
    <workbookView xWindow="6150" yWindow="570" windowWidth="17325" windowHeight="10410" activeTab="1"/>
  </bookViews>
  <sheets>
    <sheet name="전체 요약" sheetId="2" r:id="rId1"/>
    <sheet name="거래처 요약" sheetId="3" r:id="rId2"/>
    <sheet name="상세내역" sheetId="1" r:id="rId3"/>
  </sheets>
  <definedNames>
    <definedName name="_xlnm._FilterDatabase" localSheetId="2" hidden="1">상세내역!$A$1:$L$1068</definedName>
  </definedNames>
  <calcPr calcId="125725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3" i="3"/>
  <c r="A4"/>
  <c r="A5"/>
  <c r="A6"/>
  <c r="A7"/>
  <c r="A8"/>
  <c r="A9"/>
  <c r="A10"/>
  <c r="A11"/>
  <c r="A12"/>
  <c r="A13"/>
  <c r="A14"/>
  <c r="A15"/>
  <c r="A16"/>
  <c r="A17"/>
  <c r="A18"/>
  <c r="A19"/>
  <c r="A20"/>
  <c r="A21"/>
  <c r="A22"/>
  <c r="A23"/>
  <c r="A24"/>
  <c r="C3"/>
  <c r="C4"/>
  <c r="C5"/>
  <c r="C6"/>
  <c r="C7"/>
  <c r="C8"/>
  <c r="C9"/>
  <c r="C10"/>
  <c r="C11"/>
  <c r="C12"/>
  <c r="C13"/>
  <c r="C14"/>
  <c r="C15"/>
  <c r="C16"/>
  <c r="C17"/>
  <c r="C18"/>
  <c r="C19"/>
  <c r="C20"/>
  <c r="C21"/>
  <c r="C22"/>
  <c r="C23"/>
  <c r="C24"/>
  <c r="D3"/>
  <c r="D4"/>
  <c r="D5"/>
  <c r="D6"/>
  <c r="D7"/>
  <c r="D8"/>
  <c r="D9"/>
  <c r="D10"/>
  <c r="D11"/>
  <c r="D12"/>
  <c r="D13"/>
  <c r="D14"/>
  <c r="D15"/>
  <c r="D16"/>
  <c r="D17"/>
  <c r="D18"/>
  <c r="D19"/>
  <c r="D20"/>
  <c r="D21"/>
  <c r="D22"/>
  <c r="D23"/>
  <c r="D24"/>
  <c r="E3"/>
  <c r="E4"/>
  <c r="E5"/>
  <c r="E6"/>
  <c r="E7"/>
  <c r="E8"/>
  <c r="E9"/>
  <c r="E10"/>
  <c r="E11"/>
  <c r="E12"/>
  <c r="E13"/>
  <c r="E14"/>
  <c r="E15"/>
  <c r="E16"/>
  <c r="E17"/>
  <c r="E18"/>
  <c r="E19"/>
  <c r="E20"/>
  <c r="E21"/>
  <c r="E22"/>
  <c r="E23"/>
  <c r="E24"/>
  <c r="F3"/>
  <c r="F4"/>
  <c r="F5"/>
  <c r="F6"/>
  <c r="F7"/>
  <c r="G7" s="1"/>
  <c r="H7" s="1"/>
  <c r="F8"/>
  <c r="G8" s="1"/>
  <c r="H8" s="1"/>
  <c r="F9"/>
  <c r="F10"/>
  <c r="F11"/>
  <c r="F12"/>
  <c r="F13"/>
  <c r="F14"/>
  <c r="F15"/>
  <c r="F16"/>
  <c r="F17"/>
  <c r="F18"/>
  <c r="G18" s="1"/>
  <c r="H18" s="1"/>
  <c r="F19"/>
  <c r="F20"/>
  <c r="G20" s="1"/>
  <c r="H20" s="1"/>
  <c r="F21"/>
  <c r="F22"/>
  <c r="F23"/>
  <c r="G23" s="1"/>
  <c r="H23" s="1"/>
  <c r="F24"/>
  <c r="G3"/>
  <c r="H3" s="1"/>
  <c r="G4"/>
  <c r="H4" s="1"/>
  <c r="G17"/>
  <c r="H17" s="1"/>
  <c r="A3" i="1"/>
  <c r="A4"/>
  <c r="A5"/>
  <c r="A6"/>
  <c r="A7"/>
  <c r="A8"/>
  <c r="A9"/>
  <c r="A10"/>
  <c r="A11"/>
  <c r="A12"/>
  <c r="A13"/>
  <c r="A14"/>
  <c r="A15"/>
  <c r="A16"/>
  <c r="A17"/>
  <c r="A18"/>
  <c r="A19"/>
  <c r="A20"/>
  <c r="A21"/>
  <c r="A22"/>
  <c r="A23"/>
  <c r="A24"/>
  <c r="A25"/>
  <c r="A26"/>
  <c r="A27"/>
  <c r="A28"/>
  <c r="A29"/>
  <c r="A30"/>
  <c r="A31"/>
  <c r="A32"/>
  <c r="A33"/>
  <c r="A34"/>
  <c r="A35"/>
  <c r="A36"/>
  <c r="A37"/>
  <c r="A38"/>
  <c r="A39"/>
  <c r="A40"/>
  <c r="A41"/>
  <c r="A42"/>
  <c r="A43"/>
  <c r="A44"/>
  <c r="A45"/>
  <c r="A46"/>
  <c r="A47"/>
  <c r="A48"/>
  <c r="A49"/>
  <c r="A50"/>
  <c r="A51"/>
  <c r="A52"/>
  <c r="A53"/>
  <c r="A54"/>
  <c r="A55"/>
  <c r="A56"/>
  <c r="A57"/>
  <c r="A58"/>
  <c r="A59"/>
  <c r="A60"/>
  <c r="A61"/>
  <c r="A62"/>
  <c r="A63"/>
  <c r="A64"/>
  <c r="A65"/>
  <c r="A66"/>
  <c r="A67"/>
  <c r="A68"/>
  <c r="A69"/>
  <c r="A70"/>
  <c r="A71"/>
  <c r="A72"/>
  <c r="A73"/>
  <c r="A74"/>
  <c r="A75"/>
  <c r="A76"/>
  <c r="A77"/>
  <c r="A78"/>
  <c r="A79"/>
  <c r="A80"/>
  <c r="A81"/>
  <c r="A82"/>
  <c r="A83"/>
  <c r="A84"/>
  <c r="A85"/>
  <c r="A86"/>
  <c r="A87"/>
  <c r="A88"/>
  <c r="A89"/>
  <c r="A90"/>
  <c r="A91"/>
  <c r="A92"/>
  <c r="A93"/>
  <c r="A94"/>
  <c r="A95"/>
  <c r="A96"/>
  <c r="A97"/>
  <c r="A98"/>
  <c r="A99"/>
  <c r="A100"/>
  <c r="A101"/>
  <c r="A102"/>
  <c r="A103"/>
  <c r="A104"/>
  <c r="A105"/>
  <c r="A106"/>
  <c r="A107"/>
  <c r="A108"/>
  <c r="A109"/>
  <c r="A110"/>
  <c r="A111"/>
  <c r="A112"/>
  <c r="A113"/>
  <c r="A114"/>
  <c r="A115"/>
  <c r="A116"/>
  <c r="A117"/>
  <c r="A118"/>
  <c r="A119"/>
  <c r="A120"/>
  <c r="A121"/>
  <c r="A122"/>
  <c r="A123"/>
  <c r="A124"/>
  <c r="A125"/>
  <c r="A126"/>
  <c r="A127"/>
  <c r="A128"/>
  <c r="A129"/>
  <c r="A130"/>
  <c r="A131"/>
  <c r="A132"/>
  <c r="A133"/>
  <c r="A134"/>
  <c r="A135"/>
  <c r="A136"/>
  <c r="A137"/>
  <c r="A138"/>
  <c r="A139"/>
  <c r="A140"/>
  <c r="A141"/>
  <c r="A142"/>
  <c r="A143"/>
  <c r="A144"/>
  <c r="A145"/>
  <c r="A146"/>
  <c r="A147"/>
  <c r="A148"/>
  <c r="A149"/>
  <c r="A150"/>
  <c r="A151"/>
  <c r="A152"/>
  <c r="A153"/>
  <c r="A154"/>
  <c r="A155"/>
  <c r="A156"/>
  <c r="A157"/>
  <c r="A158"/>
  <c r="A159"/>
  <c r="A160"/>
  <c r="A161"/>
  <c r="A162"/>
  <c r="A163"/>
  <c r="A164"/>
  <c r="A165"/>
  <c r="A166"/>
  <c r="A167"/>
  <c r="A168"/>
  <c r="A169"/>
  <c r="A170"/>
  <c r="A171"/>
  <c r="A172"/>
  <c r="A173"/>
  <c r="A174"/>
  <c r="A175"/>
  <c r="A176"/>
  <c r="A177"/>
  <c r="A178"/>
  <c r="A179"/>
  <c r="A180"/>
  <c r="A181"/>
  <c r="A182"/>
  <c r="A183"/>
  <c r="A184"/>
  <c r="A185"/>
  <c r="A186"/>
  <c r="A187"/>
  <c r="A188"/>
  <c r="A189"/>
  <c r="A190"/>
  <c r="A191"/>
  <c r="A192"/>
  <c r="A193"/>
  <c r="A194"/>
  <c r="A195"/>
  <c r="A196"/>
  <c r="A197"/>
  <c r="A198"/>
  <c r="A199"/>
  <c r="A200"/>
  <c r="A201"/>
  <c r="A202"/>
  <c r="A203"/>
  <c r="A204"/>
  <c r="A205"/>
  <c r="A206"/>
  <c r="A207"/>
  <c r="A208"/>
  <c r="A209"/>
  <c r="A210"/>
  <c r="A211"/>
  <c r="A212"/>
  <c r="A213"/>
  <c r="A214"/>
  <c r="A215"/>
  <c r="A216"/>
  <c r="A217"/>
  <c r="A218"/>
  <c r="A219"/>
  <c r="A220"/>
  <c r="A221"/>
  <c r="A222"/>
  <c r="A223"/>
  <c r="A224"/>
  <c r="A225"/>
  <c r="A226"/>
  <c r="A227"/>
  <c r="A228"/>
  <c r="A229"/>
  <c r="A230"/>
  <c r="A231"/>
  <c r="A232"/>
  <c r="A233"/>
  <c r="A234"/>
  <c r="A235"/>
  <c r="A236"/>
  <c r="A237"/>
  <c r="A238"/>
  <c r="A239"/>
  <c r="A240"/>
  <c r="A241"/>
  <c r="A242"/>
  <c r="A243"/>
  <c r="A244"/>
  <c r="A245"/>
  <c r="A246"/>
  <c r="A247"/>
  <c r="A248"/>
  <c r="A249"/>
  <c r="A250"/>
  <c r="A251"/>
  <c r="A252"/>
  <c r="A253"/>
  <c r="A254"/>
  <c r="A255"/>
  <c r="A256"/>
  <c r="A257"/>
  <c r="A258"/>
  <c r="A259"/>
  <c r="A260"/>
  <c r="A261"/>
  <c r="A262"/>
  <c r="A263"/>
  <c r="A264"/>
  <c r="A265"/>
  <c r="A266"/>
  <c r="A267"/>
  <c r="A268"/>
  <c r="A269"/>
  <c r="A270"/>
  <c r="A271"/>
  <c r="A272"/>
  <c r="A273"/>
  <c r="A274"/>
  <c r="A275"/>
  <c r="A276"/>
  <c r="A277"/>
  <c r="A278"/>
  <c r="A279"/>
  <c r="A280"/>
  <c r="A281"/>
  <c r="A282"/>
  <c r="A283"/>
  <c r="A284"/>
  <c r="A285"/>
  <c r="A286"/>
  <c r="A287"/>
  <c r="A288"/>
  <c r="A289"/>
  <c r="A290"/>
  <c r="A291"/>
  <c r="A292"/>
  <c r="A293"/>
  <c r="A294"/>
  <c r="A295"/>
  <c r="A296"/>
  <c r="A297"/>
  <c r="A298"/>
  <c r="A299"/>
  <c r="A300"/>
  <c r="A301"/>
  <c r="A302"/>
  <c r="A303"/>
  <c r="A304"/>
  <c r="A305"/>
  <c r="A306"/>
  <c r="A307"/>
  <c r="A308"/>
  <c r="A309"/>
  <c r="A310"/>
  <c r="A311"/>
  <c r="A312"/>
  <c r="A313"/>
  <c r="A314"/>
  <c r="A315"/>
  <c r="A316"/>
  <c r="A317"/>
  <c r="A318"/>
  <c r="A319"/>
  <c r="A320"/>
  <c r="A321"/>
  <c r="A322"/>
  <c r="A323"/>
  <c r="A324"/>
  <c r="A325"/>
  <c r="A326"/>
  <c r="A327"/>
  <c r="A328"/>
  <c r="A329"/>
  <c r="A330"/>
  <c r="A331"/>
  <c r="A332"/>
  <c r="A333"/>
  <c r="A334"/>
  <c r="A335"/>
  <c r="A336"/>
  <c r="A337"/>
  <c r="A338"/>
  <c r="A339"/>
  <c r="A340"/>
  <c r="A341"/>
  <c r="A342"/>
  <c r="A343"/>
  <c r="A344"/>
  <c r="A345"/>
  <c r="A346"/>
  <c r="A347"/>
  <c r="A348"/>
  <c r="A349"/>
  <c r="A350"/>
  <c r="A351"/>
  <c r="A352"/>
  <c r="A353"/>
  <c r="A354"/>
  <c r="A355"/>
  <c r="A356"/>
  <c r="A357"/>
  <c r="A358"/>
  <c r="A359"/>
  <c r="A360"/>
  <c r="A361"/>
  <c r="A362"/>
  <c r="A363"/>
  <c r="A364"/>
  <c r="A365"/>
  <c r="A366"/>
  <c r="A367"/>
  <c r="A368"/>
  <c r="A369"/>
  <c r="A370"/>
  <c r="A371"/>
  <c r="A372"/>
  <c r="A373"/>
  <c r="A374"/>
  <c r="A375"/>
  <c r="A376"/>
  <c r="A377"/>
  <c r="A378"/>
  <c r="A379"/>
  <c r="A380"/>
  <c r="A381"/>
  <c r="A382"/>
  <c r="A383"/>
  <c r="A384"/>
  <c r="A385"/>
  <c r="A386"/>
  <c r="A387"/>
  <c r="A388"/>
  <c r="A389"/>
  <c r="A390"/>
  <c r="A391"/>
  <c r="A392"/>
  <c r="A393"/>
  <c r="A394"/>
  <c r="A395"/>
  <c r="A396"/>
  <c r="A397"/>
  <c r="A398"/>
  <c r="A399"/>
  <c r="A400"/>
  <c r="A401"/>
  <c r="A402"/>
  <c r="A403"/>
  <c r="A404"/>
  <c r="A405"/>
  <c r="A406"/>
  <c r="A407"/>
  <c r="A408"/>
  <c r="A409"/>
  <c r="A410"/>
  <c r="A411"/>
  <c r="A412"/>
  <c r="A413"/>
  <c r="A414"/>
  <c r="A415"/>
  <c r="A416"/>
  <c r="A417"/>
  <c r="A418"/>
  <c r="A419"/>
  <c r="A420"/>
  <c r="A421"/>
  <c r="A422"/>
  <c r="A423"/>
  <c r="A424"/>
  <c r="A425"/>
  <c r="A426"/>
  <c r="A427"/>
  <c r="A428"/>
  <c r="A429"/>
  <c r="A430"/>
  <c r="A431"/>
  <c r="A432"/>
  <c r="A433"/>
  <c r="A434"/>
  <c r="A435"/>
  <c r="A436"/>
  <c r="A437"/>
  <c r="A438"/>
  <c r="A439"/>
  <c r="A440"/>
  <c r="A441"/>
  <c r="A442"/>
  <c r="A443"/>
  <c r="A444"/>
  <c r="A445"/>
  <c r="A446"/>
  <c r="A447"/>
  <c r="A448"/>
  <c r="A449"/>
  <c r="A450"/>
  <c r="A451"/>
  <c r="A452"/>
  <c r="A453"/>
  <c r="A454"/>
  <c r="A455"/>
  <c r="A456"/>
  <c r="A457"/>
  <c r="A458"/>
  <c r="A459"/>
  <c r="A460"/>
  <c r="A461"/>
  <c r="A462"/>
  <c r="A463"/>
  <c r="A464"/>
  <c r="A465"/>
  <c r="A466"/>
  <c r="A467"/>
  <c r="A468"/>
  <c r="A469"/>
  <c r="A470"/>
  <c r="A471"/>
  <c r="A472"/>
  <c r="A473"/>
  <c r="A474"/>
  <c r="A475"/>
  <c r="A476"/>
  <c r="A477"/>
  <c r="A478"/>
  <c r="A479"/>
  <c r="A480"/>
  <c r="A481"/>
  <c r="A482"/>
  <c r="A483"/>
  <c r="A484"/>
  <c r="A485"/>
  <c r="A486"/>
  <c r="A487"/>
  <c r="A488"/>
  <c r="A489"/>
  <c r="A490"/>
  <c r="A491"/>
  <c r="A492"/>
  <c r="A493"/>
  <c r="A494"/>
  <c r="A495"/>
  <c r="A496"/>
  <c r="A497"/>
  <c r="A498"/>
  <c r="A499"/>
  <c r="A500"/>
  <c r="A501"/>
  <c r="A502"/>
  <c r="A503"/>
  <c r="A504"/>
  <c r="A505"/>
  <c r="A506"/>
  <c r="A507"/>
  <c r="A508"/>
  <c r="A509"/>
  <c r="A510"/>
  <c r="A511"/>
  <c r="A512"/>
  <c r="A513"/>
  <c r="A514"/>
  <c r="A515"/>
  <c r="A516"/>
  <c r="A517"/>
  <c r="A518"/>
  <c r="A519"/>
  <c r="A520"/>
  <c r="A521"/>
  <c r="A522"/>
  <c r="A523"/>
  <c r="A524"/>
  <c r="A525"/>
  <c r="A526"/>
  <c r="A527"/>
  <c r="A528"/>
  <c r="A529"/>
  <c r="A530"/>
  <c r="A531"/>
  <c r="A532"/>
  <c r="A533"/>
  <c r="A534"/>
  <c r="A535"/>
  <c r="A536"/>
  <c r="A537"/>
  <c r="A538"/>
  <c r="A539"/>
  <c r="A540"/>
  <c r="A541"/>
  <c r="A542"/>
  <c r="A543"/>
  <c r="A544"/>
  <c r="A545"/>
  <c r="A546"/>
  <c r="A547"/>
  <c r="A548"/>
  <c r="A549"/>
  <c r="A550"/>
  <c r="A551"/>
  <c r="A552"/>
  <c r="A553"/>
  <c r="A554"/>
  <c r="A555"/>
  <c r="A556"/>
  <c r="A557"/>
  <c r="A558"/>
  <c r="A559"/>
  <c r="A560"/>
  <c r="A561"/>
  <c r="A562"/>
  <c r="A563"/>
  <c r="A564"/>
  <c r="A565"/>
  <c r="A566"/>
  <c r="A567"/>
  <c r="A568"/>
  <c r="A569"/>
  <c r="A570"/>
  <c r="A571"/>
  <c r="A572"/>
  <c r="A573"/>
  <c r="A574"/>
  <c r="A575"/>
  <c r="A576"/>
  <c r="A577"/>
  <c r="A578"/>
  <c r="A579"/>
  <c r="A580"/>
  <c r="A581"/>
  <c r="A582"/>
  <c r="A583"/>
  <c r="A584"/>
  <c r="A585"/>
  <c r="A586"/>
  <c r="A587"/>
  <c r="A588"/>
  <c r="A589"/>
  <c r="A590"/>
  <c r="A591"/>
  <c r="A592"/>
  <c r="A593"/>
  <c r="A594"/>
  <c r="A595"/>
  <c r="A596"/>
  <c r="A597"/>
  <c r="A598"/>
  <c r="A599"/>
  <c r="A600"/>
  <c r="A601"/>
  <c r="A602"/>
  <c r="A603"/>
  <c r="A604"/>
  <c r="A605"/>
  <c r="A606"/>
  <c r="A607"/>
  <c r="A608"/>
  <c r="A609"/>
  <c r="A610"/>
  <c r="A611"/>
  <c r="A612"/>
  <c r="A613"/>
  <c r="A614"/>
  <c r="A615"/>
  <c r="A616"/>
  <c r="A617"/>
  <c r="A618"/>
  <c r="A619"/>
  <c r="A620"/>
  <c r="A621"/>
  <c r="A622"/>
  <c r="A623"/>
  <c r="A624"/>
  <c r="A625"/>
  <c r="A626"/>
  <c r="A627"/>
  <c r="A628"/>
  <c r="A629"/>
  <c r="A630"/>
  <c r="A631"/>
  <c r="A632"/>
  <c r="A633"/>
  <c r="A634"/>
  <c r="A635"/>
  <c r="A636"/>
  <c r="A637"/>
  <c r="A638"/>
  <c r="A639"/>
  <c r="A640"/>
  <c r="A641"/>
  <c r="A642"/>
  <c r="A643"/>
  <c r="A644"/>
  <c r="A645"/>
  <c r="A646"/>
  <c r="A647"/>
  <c r="A648"/>
  <c r="A649"/>
  <c r="A650"/>
  <c r="A651"/>
  <c r="A652"/>
  <c r="A653"/>
  <c r="A654"/>
  <c r="A655"/>
  <c r="A656"/>
  <c r="A657"/>
  <c r="A658"/>
  <c r="A659"/>
  <c r="A660"/>
  <c r="A661"/>
  <c r="A662"/>
  <c r="A663"/>
  <c r="A664"/>
  <c r="A665"/>
  <c r="A666"/>
  <c r="A667"/>
  <c r="A668"/>
  <c r="A669"/>
  <c r="A670"/>
  <c r="A671"/>
  <c r="A672"/>
  <c r="A673"/>
  <c r="A674"/>
  <c r="A675"/>
  <c r="A676"/>
  <c r="A677"/>
  <c r="A678"/>
  <c r="A679"/>
  <c r="A680"/>
  <c r="A681"/>
  <c r="A682"/>
  <c r="A683"/>
  <c r="A684"/>
  <c r="A685"/>
  <c r="A686"/>
  <c r="A687"/>
  <c r="A688"/>
  <c r="A689"/>
  <c r="A690"/>
  <c r="A691"/>
  <c r="A692"/>
  <c r="A693"/>
  <c r="A694"/>
  <c r="A695"/>
  <c r="A696"/>
  <c r="A697"/>
  <c r="A698"/>
  <c r="A699"/>
  <c r="A700"/>
  <c r="A701"/>
  <c r="A702"/>
  <c r="A703"/>
  <c r="A704"/>
  <c r="A705"/>
  <c r="A706"/>
  <c r="A707"/>
  <c r="A708"/>
  <c r="A709"/>
  <c r="A710"/>
  <c r="A711"/>
  <c r="A712"/>
  <c r="A713"/>
  <c r="A714"/>
  <c r="A715"/>
  <c r="A716"/>
  <c r="A717"/>
  <c r="A718"/>
  <c r="A719"/>
  <c r="A720"/>
  <c r="A721"/>
  <c r="A722"/>
  <c r="A723"/>
  <c r="A724"/>
  <c r="A725"/>
  <c r="A726"/>
  <c r="A727"/>
  <c r="A728"/>
  <c r="A729"/>
  <c r="A730"/>
  <c r="A731"/>
  <c r="A732"/>
  <c r="A733"/>
  <c r="A734"/>
  <c r="A735"/>
  <c r="A736"/>
  <c r="A737"/>
  <c r="A738"/>
  <c r="A739"/>
  <c r="A740"/>
  <c r="A741"/>
  <c r="A742"/>
  <c r="A743"/>
  <c r="A744"/>
  <c r="A745"/>
  <c r="A746"/>
  <c r="A747"/>
  <c r="A748"/>
  <c r="A749"/>
  <c r="A750"/>
  <c r="A751"/>
  <c r="A752"/>
  <c r="A753"/>
  <c r="A754"/>
  <c r="A755"/>
  <c r="A756"/>
  <c r="A757"/>
  <c r="A758"/>
  <c r="A759"/>
  <c r="A760"/>
  <c r="A761"/>
  <c r="A762"/>
  <c r="A763"/>
  <c r="A764"/>
  <c r="A765"/>
  <c r="A766"/>
  <c r="A767"/>
  <c r="A768"/>
  <c r="A769"/>
  <c r="A770"/>
  <c r="A771"/>
  <c r="A772"/>
  <c r="A773"/>
  <c r="A774"/>
  <c r="A775"/>
  <c r="A776"/>
  <c r="A777"/>
  <c r="A778"/>
  <c r="A779"/>
  <c r="A780"/>
  <c r="A781"/>
  <c r="A782"/>
  <c r="A783"/>
  <c r="A784"/>
  <c r="A785"/>
  <c r="A786"/>
  <c r="A787"/>
  <c r="A788"/>
  <c r="A789"/>
  <c r="A790"/>
  <c r="A791"/>
  <c r="A792"/>
  <c r="A793"/>
  <c r="A794"/>
  <c r="A795"/>
  <c r="A796"/>
  <c r="A797"/>
  <c r="A798"/>
  <c r="A799"/>
  <c r="A800"/>
  <c r="A801"/>
  <c r="A802"/>
  <c r="A803"/>
  <c r="A804"/>
  <c r="A805"/>
  <c r="A806"/>
  <c r="A807"/>
  <c r="A808"/>
  <c r="A809"/>
  <c r="A810"/>
  <c r="A811"/>
  <c r="A812"/>
  <c r="A813"/>
  <c r="A814"/>
  <c r="A815"/>
  <c r="A816"/>
  <c r="A817"/>
  <c r="A818"/>
  <c r="A819"/>
  <c r="A820"/>
  <c r="A821"/>
  <c r="A822"/>
  <c r="A823"/>
  <c r="A824"/>
  <c r="A825"/>
  <c r="A826"/>
  <c r="A827"/>
  <c r="A828"/>
  <c r="A829"/>
  <c r="A830"/>
  <c r="A831"/>
  <c r="A832"/>
  <c r="A833"/>
  <c r="A834"/>
  <c r="A835"/>
  <c r="A836"/>
  <c r="A837"/>
  <c r="A838"/>
  <c r="A839"/>
  <c r="A840"/>
  <c r="A841"/>
  <c r="A842"/>
  <c r="A843"/>
  <c r="A844"/>
  <c r="A845"/>
  <c r="A846"/>
  <c r="A847"/>
  <c r="A848"/>
  <c r="A849"/>
  <c r="A850"/>
  <c r="A851"/>
  <c r="A852"/>
  <c r="A853"/>
  <c r="A854"/>
  <c r="A855"/>
  <c r="A856"/>
  <c r="A857"/>
  <c r="A858"/>
  <c r="A859"/>
  <c r="A860"/>
  <c r="A861"/>
  <c r="A862"/>
  <c r="A863"/>
  <c r="A864"/>
  <c r="A865"/>
  <c r="A866"/>
  <c r="A867"/>
  <c r="A868"/>
  <c r="A869"/>
  <c r="A870"/>
  <c r="A871"/>
  <c r="A872"/>
  <c r="A873"/>
  <c r="A874"/>
  <c r="A875"/>
  <c r="A876"/>
  <c r="A877"/>
  <c r="A878"/>
  <c r="A879"/>
  <c r="A880"/>
  <c r="A881"/>
  <c r="A882"/>
  <c r="A883"/>
  <c r="A884"/>
  <c r="A885"/>
  <c r="A886"/>
  <c r="A887"/>
  <c r="A888"/>
  <c r="A889"/>
  <c r="A890"/>
  <c r="A891"/>
  <c r="A892"/>
  <c r="A893"/>
  <c r="A894"/>
  <c r="A895"/>
  <c r="A896"/>
  <c r="A897"/>
  <c r="A898"/>
  <c r="A899"/>
  <c r="A900"/>
  <c r="A901"/>
  <c r="A902"/>
  <c r="A903"/>
  <c r="A904"/>
  <c r="A905"/>
  <c r="A906"/>
  <c r="A907"/>
  <c r="A908"/>
  <c r="A909"/>
  <c r="A910"/>
  <c r="A911"/>
  <c r="A912"/>
  <c r="A913"/>
  <c r="A914"/>
  <c r="A915"/>
  <c r="A916"/>
  <c r="A917"/>
  <c r="A918"/>
  <c r="A919"/>
  <c r="A920"/>
  <c r="A921"/>
  <c r="A922"/>
  <c r="A923"/>
  <c r="A924"/>
  <c r="A925"/>
  <c r="A926"/>
  <c r="A927"/>
  <c r="A928"/>
  <c r="A929"/>
  <c r="A930"/>
  <c r="A931"/>
  <c r="A932"/>
  <c r="A933"/>
  <c r="A934"/>
  <c r="A935"/>
  <c r="A936"/>
  <c r="A937"/>
  <c r="A938"/>
  <c r="A939"/>
  <c r="A940"/>
  <c r="A941"/>
  <c r="A942"/>
  <c r="A943"/>
  <c r="A944"/>
  <c r="A945"/>
  <c r="A946"/>
  <c r="A947"/>
  <c r="A948"/>
  <c r="A949"/>
  <c r="A950"/>
  <c r="A951"/>
  <c r="A952"/>
  <c r="A953"/>
  <c r="A954"/>
  <c r="A955"/>
  <c r="A956"/>
  <c r="A957"/>
  <c r="A958"/>
  <c r="A959"/>
  <c r="A960"/>
  <c r="A961"/>
  <c r="A962"/>
  <c r="A963"/>
  <c r="A964"/>
  <c r="A965"/>
  <c r="A966"/>
  <c r="A967"/>
  <c r="A968"/>
  <c r="A969"/>
  <c r="A970"/>
  <c r="A971"/>
  <c r="A972"/>
  <c r="A973"/>
  <c r="A974"/>
  <c r="A975"/>
  <c r="A976"/>
  <c r="A977"/>
  <c r="A978"/>
  <c r="A979"/>
  <c r="A980"/>
  <c r="A981"/>
  <c r="A982"/>
  <c r="A983"/>
  <c r="A984"/>
  <c r="A985"/>
  <c r="A986"/>
  <c r="A987"/>
  <c r="A988"/>
  <c r="A989"/>
  <c r="A990"/>
  <c r="A991"/>
  <c r="A992"/>
  <c r="A993"/>
  <c r="A994"/>
  <c r="A995"/>
  <c r="A996"/>
  <c r="A997"/>
  <c r="A998"/>
  <c r="A999"/>
  <c r="A1000"/>
  <c r="A1001"/>
  <c r="A1002"/>
  <c r="A1003"/>
  <c r="A1004"/>
  <c r="A1005"/>
  <c r="A1006"/>
  <c r="A1007"/>
  <c r="A1008"/>
  <c r="A1009"/>
  <c r="A1010"/>
  <c r="A1011"/>
  <c r="A1012"/>
  <c r="A1013"/>
  <c r="A1014"/>
  <c r="A1015"/>
  <c r="A1016"/>
  <c r="A1017"/>
  <c r="A1018"/>
  <c r="A1019"/>
  <c r="A1020"/>
  <c r="A1021"/>
  <c r="A1022"/>
  <c r="A1023"/>
  <c r="A1024"/>
  <c r="A1025"/>
  <c r="A1026"/>
  <c r="A1027"/>
  <c r="A1028"/>
  <c r="A1029"/>
  <c r="A1030"/>
  <c r="A1031"/>
  <c r="A1032"/>
  <c r="A1033"/>
  <c r="A1034"/>
  <c r="A1035"/>
  <c r="A1036"/>
  <c r="A1037"/>
  <c r="A1038"/>
  <c r="A1039"/>
  <c r="A1040"/>
  <c r="A1041"/>
  <c r="A1042"/>
  <c r="A1043"/>
  <c r="A1044"/>
  <c r="A1045"/>
  <c r="A1046"/>
  <c r="A1047"/>
  <c r="A1048"/>
  <c r="A1049"/>
  <c r="A1050"/>
  <c r="A1051"/>
  <c r="A1052"/>
  <c r="A1053"/>
  <c r="A1054"/>
  <c r="A1055"/>
  <c r="A1056"/>
  <c r="A1057"/>
  <c r="A1058"/>
  <c r="A1059"/>
  <c r="A1060"/>
  <c r="A1061"/>
  <c r="A1062"/>
  <c r="A1063"/>
  <c r="A1064"/>
  <c r="A1065"/>
  <c r="A1066"/>
  <c r="A1067"/>
  <c r="A1068"/>
  <c r="H1069"/>
  <c r="I1069"/>
  <c r="K1069"/>
  <c r="L1069"/>
  <c r="G19" i="3" l="1"/>
  <c r="H19" s="1"/>
  <c r="G21"/>
  <c r="H21" s="1"/>
  <c r="G15"/>
  <c r="H15" s="1"/>
  <c r="G9"/>
  <c r="H9" s="1"/>
  <c r="G22"/>
  <c r="H22" s="1"/>
  <c r="G16"/>
  <c r="H16" s="1"/>
  <c r="G10"/>
  <c r="H10" s="1"/>
  <c r="G11"/>
  <c r="H11" s="1"/>
  <c r="G5"/>
  <c r="H5" s="1"/>
  <c r="G24"/>
  <c r="H24" s="1"/>
  <c r="G12"/>
  <c r="H12" s="1"/>
  <c r="G6"/>
  <c r="H6" s="1"/>
  <c r="G13"/>
  <c r="H13" s="1"/>
  <c r="G14"/>
  <c r="H14" s="1"/>
  <c r="C2"/>
  <c r="A2"/>
  <c r="D2"/>
  <c r="E2"/>
  <c r="F2"/>
  <c r="N2" i="1" a="1"/>
  <c r="N2" s="1"/>
  <c r="A1" i="2"/>
  <c r="G2" i="3" l="1"/>
  <c r="A2" i="1"/>
  <c r="H2" i="3" l="1"/>
  <c r="C15" i="2"/>
  <c r="E25" i="3"/>
  <c r="D25"/>
  <c r="D15" i="2" l="1"/>
  <c r="G25" i="3"/>
  <c r="H25" l="1"/>
  <c r="N24" i="1"/>
  <c r="N23"/>
  <c r="N22"/>
  <c r="N21"/>
  <c r="N20"/>
  <c r="N19"/>
  <c r="N18"/>
  <c r="N17"/>
  <c r="N16"/>
  <c r="N15"/>
  <c r="N14"/>
  <c r="N13"/>
  <c r="N12"/>
  <c r="N11"/>
  <c r="N10"/>
  <c r="N9"/>
  <c r="N8"/>
  <c r="N7"/>
  <c r="N6"/>
  <c r="N5"/>
  <c r="N4"/>
  <c r="N3"/>
</calcChain>
</file>

<file path=xl/metadata.xml><?xml version="1.0" encoding="utf-8"?>
<metadata xmlns="http://schemas.openxmlformats.org/spreadsheetml/2006/main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 xmlns:xda="http://schemas.microsoft.com/office/spreadsheetml/2017/dynamicarray"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<sst xmlns="http://schemas.openxmlformats.org/spreadsheetml/2006/main" count="6495" uniqueCount="883">
  <si>
    <t>거래처명</t>
  </si>
  <si>
    <t>순번</t>
    <phoneticPr fontId="2" type="noConversion"/>
  </si>
  <si>
    <t>12월</t>
  </si>
  <si>
    <t>11월</t>
  </si>
  <si>
    <t>10월</t>
  </si>
  <si>
    <t>9월</t>
  </si>
  <si>
    <t>8월</t>
  </si>
  <si>
    <t>7월</t>
  </si>
  <si>
    <t>6월</t>
  </si>
  <si>
    <t>5월</t>
  </si>
  <si>
    <t>4월</t>
  </si>
  <si>
    <t>3월</t>
  </si>
  <si>
    <t>2월</t>
  </si>
  <si>
    <t>1월</t>
  </si>
  <si>
    <t>구분</t>
  </si>
  <si>
    <t>-</t>
    <phoneticPr fontId="2" type="noConversion"/>
  </si>
  <si>
    <t>건 수</t>
  </si>
  <si>
    <t>공급가액</t>
    <phoneticPr fontId="2" type="noConversion"/>
  </si>
  <si>
    <t>공급대가</t>
    <phoneticPr fontId="2" type="noConversion"/>
  </si>
  <si>
    <t>보험코드</t>
  </si>
  <si>
    <t>검사명</t>
  </si>
  <si>
    <t>수탁기관</t>
  </si>
  <si>
    <t>요양기관번호</t>
  </si>
  <si>
    <t>수수료율</t>
  </si>
  <si>
    <t>거래처명</t>
    <phoneticPr fontId="2" type="noConversion"/>
  </si>
  <si>
    <t>건 수</t>
    <phoneticPr fontId="2" type="noConversion"/>
  </si>
  <si>
    <t>비고</t>
    <phoneticPr fontId="2" type="noConversion"/>
  </si>
  <si>
    <t>수가계산액</t>
  </si>
  <si>
    <t>총 합계</t>
    <phoneticPr fontId="2" type="noConversion"/>
  </si>
  <si>
    <t>검사코드</t>
  </si>
  <si>
    <t>공급가액</t>
  </si>
  <si>
    <t>공급대가</t>
  </si>
  <si>
    <t>거래처 수</t>
    <phoneticPr fontId="2" type="noConversion"/>
  </si>
  <si>
    <t>요양기관번호 요약목록</t>
    <phoneticPr fontId="2" type="noConversion"/>
  </si>
  <si>
    <t>수가계산액</t>
    <phoneticPr fontId="2" type="noConversion"/>
  </si>
  <si>
    <t>정산월</t>
  </si>
  <si>
    <t>21201935</t>
  </si>
  <si>
    <t>웰니스병원</t>
  </si>
  <si>
    <t>C5601000Z</t>
  </si>
  <si>
    <t>P150500</t>
  </si>
  <si>
    <t>Level A</t>
  </si>
  <si>
    <t>C5602</t>
  </si>
  <si>
    <t>P151200</t>
  </si>
  <si>
    <t>공단Level B(공단)</t>
  </si>
  <si>
    <t>C5602000Z</t>
  </si>
  <si>
    <t>P150600</t>
  </si>
  <si>
    <t>Level B</t>
  </si>
  <si>
    <t>C5603000Z</t>
  </si>
  <si>
    <t>P150700</t>
  </si>
  <si>
    <t>Level C ≤9</t>
  </si>
  <si>
    <t>C5621</t>
  </si>
  <si>
    <t>P149600</t>
  </si>
  <si>
    <t>공단Pap stain(검진)</t>
  </si>
  <si>
    <t>C5621000Z</t>
  </si>
  <si>
    <t>CZ489</t>
  </si>
  <si>
    <t>N101400</t>
  </si>
  <si>
    <t>NK 세포 활성도 검사</t>
  </si>
  <si>
    <t>D0510006Z</t>
  </si>
  <si>
    <t>H102000</t>
  </si>
  <si>
    <t>PBM</t>
  </si>
  <si>
    <t>D0521030Z</t>
  </si>
  <si>
    <t>C116200</t>
  </si>
  <si>
    <t>Iron(Fe)</t>
  </si>
  <si>
    <t>D0521040Z</t>
  </si>
  <si>
    <t>C116300</t>
  </si>
  <si>
    <t>TIBC</t>
  </si>
  <si>
    <t>D0522010Z</t>
  </si>
  <si>
    <t>E107400</t>
  </si>
  <si>
    <t>Ferritin</t>
  </si>
  <si>
    <t>D2280000Z</t>
  </si>
  <si>
    <t>C112500</t>
  </si>
  <si>
    <t>Creatinine(RU)</t>
  </si>
  <si>
    <t>D2420020Z</t>
  </si>
  <si>
    <t>E106800</t>
  </si>
  <si>
    <t>AFP</t>
  </si>
  <si>
    <t>D2510010Z</t>
  </si>
  <si>
    <t>C102700</t>
  </si>
  <si>
    <t>CK,Total(CPK)</t>
  </si>
  <si>
    <t>D2800050Z</t>
  </si>
  <si>
    <t>C101200</t>
  </si>
  <si>
    <t>Calcium(Ca)</t>
  </si>
  <si>
    <t>D3212040Z</t>
  </si>
  <si>
    <t>E101200</t>
  </si>
  <si>
    <t>Anti micro-(TPO)Ab</t>
  </si>
  <si>
    <t>D3440020Z</t>
  </si>
  <si>
    <t>D3502100Z</t>
  </si>
  <si>
    <t>E104200</t>
  </si>
  <si>
    <t>DHEA-s</t>
  </si>
  <si>
    <t>D3502140Z</t>
  </si>
  <si>
    <t>E103900</t>
  </si>
  <si>
    <t>Cortisol</t>
  </si>
  <si>
    <t>D3702020Z</t>
  </si>
  <si>
    <t>E100200</t>
  </si>
  <si>
    <t>FSH</t>
  </si>
  <si>
    <t>D3710020Z</t>
  </si>
  <si>
    <t>E102600</t>
  </si>
  <si>
    <t>Estradiol(E2)</t>
  </si>
  <si>
    <t>D3710080Z</t>
  </si>
  <si>
    <t>E102900</t>
  </si>
  <si>
    <t>Progesterone</t>
  </si>
  <si>
    <t>D4290000Z</t>
  </si>
  <si>
    <t>E107300</t>
  </si>
  <si>
    <t>CEA</t>
  </si>
  <si>
    <t>D4300030Z</t>
  </si>
  <si>
    <t>E107500</t>
  </si>
  <si>
    <t>PSA</t>
  </si>
  <si>
    <t>D4350000Z</t>
  </si>
  <si>
    <t>E107100</t>
  </si>
  <si>
    <t>CA19-9</t>
  </si>
  <si>
    <t>D4902020Z</t>
  </si>
  <si>
    <t>C108100</t>
  </si>
  <si>
    <t>25-OH Vitamin D,Total</t>
  </si>
  <si>
    <t>D4902050Z</t>
  </si>
  <si>
    <t>C108800</t>
  </si>
  <si>
    <t>Vitamin B12</t>
  </si>
  <si>
    <t>D4902140Z</t>
  </si>
  <si>
    <t>C108300</t>
  </si>
  <si>
    <t>Folic acid(Folate)</t>
  </si>
  <si>
    <t>D5010010Z</t>
  </si>
  <si>
    <t>C116700</t>
  </si>
  <si>
    <t>CTx</t>
  </si>
  <si>
    <t>D5030010Z</t>
  </si>
  <si>
    <t>E100900</t>
  </si>
  <si>
    <t>Osteocalcin</t>
  </si>
  <si>
    <t>D5142030Z</t>
  </si>
  <si>
    <t>C111500</t>
  </si>
  <si>
    <t>Homocysteine</t>
  </si>
  <si>
    <t>D5854000Z</t>
  </si>
  <si>
    <t>M100600</t>
  </si>
  <si>
    <t>Ordinary culture &amp; Sensitivity (MIC)</t>
  </si>
  <si>
    <t>D6020006Z</t>
  </si>
  <si>
    <t>E200400</t>
  </si>
  <si>
    <t>(SD_용기3개)결핵균 특이항원 자극 인터페론-감마(IGRA)</t>
  </si>
  <si>
    <t>D6586046Z</t>
  </si>
  <si>
    <t>S204300</t>
  </si>
  <si>
    <t>HPV Genotyping (Real-time PCR)</t>
  </si>
  <si>
    <t>D6801016Z</t>
  </si>
  <si>
    <t>S202200</t>
  </si>
  <si>
    <t>급성설사 원인바이러스 선별검사</t>
  </si>
  <si>
    <t>D6801046Z</t>
  </si>
  <si>
    <t>S201900</t>
  </si>
  <si>
    <t>폐렴원인균 선별검사(7종)</t>
  </si>
  <si>
    <t>D6802026Z</t>
  </si>
  <si>
    <t>S202300</t>
  </si>
  <si>
    <t>급성설사 원인세균 선별검사</t>
  </si>
  <si>
    <t>D6913000Z</t>
  </si>
  <si>
    <t>I106200</t>
  </si>
  <si>
    <t>RPR 정밀</t>
  </si>
  <si>
    <t>D7011010Z</t>
  </si>
  <si>
    <t>I100100</t>
  </si>
  <si>
    <t>HAV-Ab IgG</t>
  </si>
  <si>
    <t>D7015000Z</t>
  </si>
  <si>
    <t>I100800</t>
  </si>
  <si>
    <t>HBsAg</t>
  </si>
  <si>
    <t>D7018000Z</t>
  </si>
  <si>
    <t>I101000</t>
  </si>
  <si>
    <t>HBsAb</t>
  </si>
  <si>
    <t>D7026000Z</t>
  </si>
  <si>
    <t>I101600</t>
  </si>
  <si>
    <t>HCV-Ab</t>
  </si>
  <si>
    <t>D7044036Z</t>
  </si>
  <si>
    <t>I101400</t>
  </si>
  <si>
    <t>HBV realtime PCR(정량)</t>
  </si>
  <si>
    <t>D7460006Z</t>
  </si>
  <si>
    <t>21400393</t>
  </si>
  <si>
    <t>이앤미치과병원</t>
  </si>
  <si>
    <t>-</t>
  </si>
  <si>
    <t>C110000</t>
  </si>
  <si>
    <t>eGFR(CKD-EPI)</t>
  </si>
  <si>
    <t>H100600</t>
  </si>
  <si>
    <t>MCH</t>
  </si>
  <si>
    <t>H100700</t>
  </si>
  <si>
    <t>MCV</t>
  </si>
  <si>
    <t>H100800</t>
  </si>
  <si>
    <t>MCHC</t>
  </si>
  <si>
    <t>M120700</t>
  </si>
  <si>
    <t>TBPE 정성</t>
  </si>
  <si>
    <t>D0002010Z</t>
  </si>
  <si>
    <t>H100100</t>
  </si>
  <si>
    <t>WBC count</t>
  </si>
  <si>
    <t>D0002020Z</t>
  </si>
  <si>
    <t>H101200</t>
  </si>
  <si>
    <t>RDW</t>
  </si>
  <si>
    <t>D0002030Z</t>
  </si>
  <si>
    <t>H100200</t>
  </si>
  <si>
    <t>RBC count</t>
  </si>
  <si>
    <t>D0002040Z</t>
  </si>
  <si>
    <t>H100400</t>
  </si>
  <si>
    <t>Hematocrit(Hct)</t>
  </si>
  <si>
    <t>D0002050Z</t>
  </si>
  <si>
    <t>H100300</t>
  </si>
  <si>
    <t>Hemoglobin(Hgb)</t>
  </si>
  <si>
    <t>D0002070Z</t>
  </si>
  <si>
    <t>H100500</t>
  </si>
  <si>
    <t>Platelet</t>
  </si>
  <si>
    <t>D0013000Z</t>
  </si>
  <si>
    <t>H202000</t>
  </si>
  <si>
    <t>Diff- count</t>
  </si>
  <si>
    <t>D0100010Z</t>
  </si>
  <si>
    <t>H108400</t>
  </si>
  <si>
    <t>ESR</t>
  </si>
  <si>
    <t>D0113000Z</t>
  </si>
  <si>
    <t>I113300</t>
  </si>
  <si>
    <t>Hs-CRP</t>
  </si>
  <si>
    <t>D1003000Z</t>
  </si>
  <si>
    <t>H201100</t>
  </si>
  <si>
    <t>PT</t>
  </si>
  <si>
    <t>D1004000Z</t>
  </si>
  <si>
    <t>H105900</t>
  </si>
  <si>
    <t>APTT</t>
  </si>
  <si>
    <t>D1830000Z</t>
  </si>
  <si>
    <t>C100500</t>
  </si>
  <si>
    <t>T.Bilirubin</t>
  </si>
  <si>
    <t>D1840000Z</t>
  </si>
  <si>
    <t>C100100</t>
  </si>
  <si>
    <t>T.Protein</t>
  </si>
  <si>
    <t>C112600</t>
  </si>
  <si>
    <t>T.Protein(RU)</t>
  </si>
  <si>
    <t>D1850000Z</t>
  </si>
  <si>
    <t>C102900</t>
  </si>
  <si>
    <t>ALT(sGPT)</t>
  </si>
  <si>
    <t>D1860000Z</t>
  </si>
  <si>
    <t>C102800</t>
  </si>
  <si>
    <t>AST(sGOT)</t>
  </si>
  <si>
    <t>D1870000Z</t>
  </si>
  <si>
    <t>C102100</t>
  </si>
  <si>
    <t>ALP</t>
  </si>
  <si>
    <t>D1880000Z</t>
  </si>
  <si>
    <t>C100200</t>
  </si>
  <si>
    <t>Albumin</t>
  </si>
  <si>
    <t>D1890000Z</t>
  </si>
  <si>
    <t>C103300</t>
  </si>
  <si>
    <t>r-GTP</t>
  </si>
  <si>
    <t>D2201010Z</t>
  </si>
  <si>
    <t>M204300</t>
  </si>
  <si>
    <t>Microscopy(Urine)</t>
  </si>
  <si>
    <t>D2253000Z</t>
  </si>
  <si>
    <t>M204200</t>
  </si>
  <si>
    <t>Urine 10종</t>
  </si>
  <si>
    <t>D2263000Z</t>
  </si>
  <si>
    <t>C107800</t>
  </si>
  <si>
    <t>Triglyceride</t>
  </si>
  <si>
    <t>C105600</t>
  </si>
  <si>
    <t>Creatinine</t>
  </si>
  <si>
    <t>D2300000Z</t>
  </si>
  <si>
    <t>C105300</t>
  </si>
  <si>
    <t>BUN</t>
  </si>
  <si>
    <t>D2310000Z</t>
  </si>
  <si>
    <t>C106000</t>
  </si>
  <si>
    <t>Uric acid</t>
  </si>
  <si>
    <t>D2510050Z</t>
  </si>
  <si>
    <t>C103100</t>
  </si>
  <si>
    <t>LDH</t>
  </si>
  <si>
    <t>D2611000Z</t>
  </si>
  <si>
    <t>C107700</t>
  </si>
  <si>
    <t>Cholesterol,total</t>
  </si>
  <si>
    <t>D2613000Z</t>
  </si>
  <si>
    <t>C107000</t>
  </si>
  <si>
    <t>HDL-Cholesterol</t>
  </si>
  <si>
    <t>D2614000Z</t>
  </si>
  <si>
    <t>C107100</t>
  </si>
  <si>
    <t>LDL-Cholesterol</t>
  </si>
  <si>
    <t>D2800010Z</t>
  </si>
  <si>
    <t>C101300</t>
  </si>
  <si>
    <t>Magnesium (Mg)</t>
  </si>
  <si>
    <t>D2800020Z</t>
  </si>
  <si>
    <t>C100800</t>
  </si>
  <si>
    <t>Sodium(Na)</t>
  </si>
  <si>
    <t>D2800030Z</t>
  </si>
  <si>
    <t>C101000</t>
  </si>
  <si>
    <t>Chloride(Cl)</t>
  </si>
  <si>
    <t>D2800040Z</t>
  </si>
  <si>
    <t>C101100</t>
  </si>
  <si>
    <t>Phosphorus(P)</t>
  </si>
  <si>
    <t>D2800060Z</t>
  </si>
  <si>
    <t>C100900</t>
  </si>
  <si>
    <t>Potassium(K)</t>
  </si>
  <si>
    <t>D3022000Z</t>
  </si>
  <si>
    <t>C103700</t>
  </si>
  <si>
    <t>Glucose</t>
  </si>
  <si>
    <t>D3065000Z</t>
  </si>
  <si>
    <t>H200300</t>
  </si>
  <si>
    <t>D3230050Z</t>
  </si>
  <si>
    <t>E101400</t>
  </si>
  <si>
    <t>Free T4</t>
  </si>
  <si>
    <t>D3230060Z</t>
  </si>
  <si>
    <t>E101600</t>
  </si>
  <si>
    <t>T3</t>
  </si>
  <si>
    <t>D3250010Z</t>
  </si>
  <si>
    <t>E102000</t>
  </si>
  <si>
    <t>TSH</t>
  </si>
  <si>
    <t>D3440010Z</t>
  </si>
  <si>
    <t>E108600</t>
  </si>
  <si>
    <t>Somatomedin-C (IGF-1)</t>
  </si>
  <si>
    <t>D4270000Z,D4270000Z</t>
  </si>
  <si>
    <t>E200700</t>
  </si>
  <si>
    <t>Pepsinogen I/II, ratio</t>
  </si>
  <si>
    <t>D5511180Z</t>
  </si>
  <si>
    <t>C116600</t>
  </si>
  <si>
    <t>Zinc(Zn)</t>
  </si>
  <si>
    <t>D5894000Z</t>
  </si>
  <si>
    <t>I104600</t>
  </si>
  <si>
    <t>H.pylori IgG</t>
  </si>
  <si>
    <t>D7001000Z</t>
  </si>
  <si>
    <t>I100700</t>
  </si>
  <si>
    <t>HBsAg(ICA)</t>
  </si>
  <si>
    <t>D7002000Z</t>
  </si>
  <si>
    <t>I100900</t>
  </si>
  <si>
    <t>HBsAb(ICA)</t>
  </si>
  <si>
    <t>31211674</t>
  </si>
  <si>
    <t>S202100</t>
  </si>
  <si>
    <t>(비급여)호흡기바이러스PCR</t>
  </si>
  <si>
    <t>D0022000Z</t>
  </si>
  <si>
    <t>H101300</t>
  </si>
  <si>
    <t>Eosinophil count</t>
  </si>
  <si>
    <t>C202700</t>
  </si>
  <si>
    <t>D5874096Z</t>
  </si>
  <si>
    <t>I105100</t>
  </si>
  <si>
    <t>M.pneumoniae IgM</t>
  </si>
  <si>
    <t>D6543206Z</t>
  </si>
  <si>
    <t>V100700</t>
  </si>
  <si>
    <t>CMV IgM</t>
  </si>
  <si>
    <t>D7011020Z</t>
  </si>
  <si>
    <t>I100200</t>
  </si>
  <si>
    <t>HAV-Ab IgM</t>
  </si>
  <si>
    <t>D7430000Z</t>
  </si>
  <si>
    <t>B101400</t>
  </si>
  <si>
    <t>IgE, total</t>
  </si>
  <si>
    <t>D7440010Z</t>
  </si>
  <si>
    <t>31212590</t>
  </si>
  <si>
    <t>더미즈병원</t>
  </si>
  <si>
    <t>P149800</t>
  </si>
  <si>
    <t>Pap stain(검진)</t>
  </si>
  <si>
    <t>C5624000Z</t>
  </si>
  <si>
    <t>P141600</t>
  </si>
  <si>
    <t>액상세포(Cervix)</t>
  </si>
  <si>
    <t>34203133</t>
  </si>
  <si>
    <t>아이본병원</t>
  </si>
  <si>
    <t>M119300</t>
  </si>
  <si>
    <t>보건증 Salmonella &amp; Shigella culture</t>
  </si>
  <si>
    <t>41393244</t>
  </si>
  <si>
    <t>바른마음유외과</t>
  </si>
  <si>
    <t>C5626000Z</t>
  </si>
  <si>
    <t>P145800</t>
  </si>
  <si>
    <t>액상흡인세포병리검사</t>
  </si>
  <si>
    <t>D3212010Z</t>
  </si>
  <si>
    <t>E102300</t>
  </si>
  <si>
    <t>D3240000Z</t>
  </si>
  <si>
    <t>E102200</t>
  </si>
  <si>
    <t>Thyroglobulin Ab</t>
  </si>
  <si>
    <t>D3410000Z</t>
  </si>
  <si>
    <t>E100300</t>
  </si>
  <si>
    <t>Prolactin(PRL)</t>
  </si>
  <si>
    <t>41398696</t>
  </si>
  <si>
    <t>정유연산부인과의원</t>
  </si>
  <si>
    <t>C128900</t>
  </si>
  <si>
    <t>CM.LDL-Cholesterol</t>
  </si>
  <si>
    <t>P149700</t>
  </si>
  <si>
    <t>Thin-prep(액상세포-C)</t>
  </si>
  <si>
    <t>D1502000Z</t>
  </si>
  <si>
    <t>H201600</t>
  </si>
  <si>
    <t>ABO typing</t>
  </si>
  <si>
    <t>D1512000Z</t>
  </si>
  <si>
    <t>H108500</t>
  </si>
  <si>
    <t>Rh D typing(Rh-Hr)</t>
  </si>
  <si>
    <t>D3702030Z</t>
  </si>
  <si>
    <t>E100100</t>
  </si>
  <si>
    <t>LH</t>
  </si>
  <si>
    <t>D3710060Z</t>
  </si>
  <si>
    <t>E103000</t>
  </si>
  <si>
    <t>Testosterone</t>
  </si>
  <si>
    <t>D3720000Z</t>
  </si>
  <si>
    <t>E103100</t>
  </si>
  <si>
    <t>β-hCG</t>
  </si>
  <si>
    <t>D3730000Z</t>
  </si>
  <si>
    <t>E113300</t>
  </si>
  <si>
    <t>Anti Mullerian Hormone(AMH)</t>
  </si>
  <si>
    <t>D4370000Z,D4311000Z</t>
  </si>
  <si>
    <t>E201200</t>
  </si>
  <si>
    <t>ROMA(난소암위험도)</t>
  </si>
  <si>
    <t>D5802020Z</t>
  </si>
  <si>
    <t>M117300</t>
  </si>
  <si>
    <t>Gram stain(Vaginal smear)</t>
  </si>
  <si>
    <t>D6542186Z</t>
  </si>
  <si>
    <t>V100100</t>
  </si>
  <si>
    <t>Rubella IgG</t>
  </si>
  <si>
    <t>D6542196Z</t>
  </si>
  <si>
    <t>V103800</t>
  </si>
  <si>
    <t>VZV IgG</t>
  </si>
  <si>
    <t>D6543186Z</t>
  </si>
  <si>
    <t>V100200</t>
  </si>
  <si>
    <t>Rubella IgM</t>
  </si>
  <si>
    <t>D6802086Z</t>
  </si>
  <si>
    <t>S250100</t>
  </si>
  <si>
    <t>STI(12종)RT PCR</t>
  </si>
  <si>
    <t>D3720000Z,CZ212</t>
  </si>
  <si>
    <t>T203100</t>
  </si>
  <si>
    <t>sequential test (초기)</t>
  </si>
  <si>
    <t>E114900</t>
  </si>
  <si>
    <t>IGFBP-3</t>
  </si>
  <si>
    <t>D2420020Z,D3720000Z,D3710040Z,D5730000Z</t>
  </si>
  <si>
    <t>T202800</t>
  </si>
  <si>
    <t>sequential test (중기)</t>
  </si>
  <si>
    <t>C5604000Z</t>
  </si>
  <si>
    <t>P150800</t>
  </si>
  <si>
    <t>Level C ≥10</t>
  </si>
  <si>
    <t>I104300</t>
  </si>
  <si>
    <t>CRP(정량)</t>
  </si>
  <si>
    <t>송도우리아이병원</t>
  </si>
  <si>
    <t>12338915</t>
  </si>
  <si>
    <t>한맘플러스재활의학과의원</t>
  </si>
  <si>
    <t>13311719</t>
  </si>
  <si>
    <t>조아라산부인과의원</t>
  </si>
  <si>
    <t>D1561006Z</t>
  </si>
  <si>
    <t>H101800</t>
  </si>
  <si>
    <t>Ab screening</t>
  </si>
  <si>
    <t>D2252000Z</t>
  </si>
  <si>
    <t>M204100</t>
  </si>
  <si>
    <t>Urine 7종</t>
  </si>
  <si>
    <t>M117200</t>
  </si>
  <si>
    <t>Gram stain(Nugent)</t>
  </si>
  <si>
    <t>D6592016Z</t>
  </si>
  <si>
    <t>S151200</t>
  </si>
  <si>
    <t>C-HPV genotyping</t>
  </si>
  <si>
    <t>S150800</t>
  </si>
  <si>
    <t>C-STI 12종</t>
  </si>
  <si>
    <t>D7212000Z</t>
  </si>
  <si>
    <t>V112900</t>
  </si>
  <si>
    <t>AIDS(HIV) Ag/Ab(combo)</t>
  </si>
  <si>
    <t>D4311000Z</t>
  </si>
  <si>
    <t>E106900</t>
  </si>
  <si>
    <t>CA125</t>
  </si>
  <si>
    <t>C112200</t>
  </si>
  <si>
    <t>Glucose(NaF)</t>
  </si>
  <si>
    <t>HbA1C</t>
  </si>
  <si>
    <t>D5911066Z</t>
  </si>
  <si>
    <t>S140900</t>
  </si>
  <si>
    <t>C-Haemophilus ducreyi PCR</t>
  </si>
  <si>
    <t>D1820000Z</t>
  </si>
  <si>
    <t>C100600</t>
  </si>
  <si>
    <t>D.Bilirubin</t>
  </si>
  <si>
    <t>(IFCC)HbA1C</t>
  </si>
  <si>
    <t>D4360000Z</t>
  </si>
  <si>
    <t>E107200</t>
  </si>
  <si>
    <t>CA72-4</t>
  </si>
  <si>
    <t>D7843006Z</t>
  </si>
  <si>
    <t>I107100</t>
  </si>
  <si>
    <t>ANA 정량</t>
  </si>
  <si>
    <t>D7862000Z</t>
  </si>
  <si>
    <t>I108300</t>
  </si>
  <si>
    <t>Anti dsDNA IgM</t>
  </si>
  <si>
    <t>D7882020Z</t>
  </si>
  <si>
    <t>I107500</t>
  </si>
  <si>
    <t>Anti Cardiolipin IgG</t>
  </si>
  <si>
    <t>D7882030Z</t>
  </si>
  <si>
    <t>I107600</t>
  </si>
  <si>
    <t>Anti Cardiolipin IgM</t>
  </si>
  <si>
    <t>D7892026Z</t>
  </si>
  <si>
    <t>I109200</t>
  </si>
  <si>
    <t>Anti Phospholipid IgG</t>
  </si>
  <si>
    <t>D7892036Z</t>
  </si>
  <si>
    <t>I109300</t>
  </si>
  <si>
    <t>Anti Phospholipid IgM</t>
  </si>
  <si>
    <t>D7973000Z</t>
  </si>
  <si>
    <t>I109000</t>
  </si>
  <si>
    <t>Anti Mitochondrial Ab</t>
  </si>
  <si>
    <t>D3050010Z</t>
  </si>
  <si>
    <t>E105000</t>
  </si>
  <si>
    <t>C-peptide</t>
  </si>
  <si>
    <t>41396871</t>
  </si>
  <si>
    <t>아라온여성의원</t>
  </si>
  <si>
    <t>D5821056Z</t>
  </si>
  <si>
    <t>M202600</t>
  </si>
  <si>
    <t>Mycoplasma &amp; Ureaplasma Culture</t>
  </si>
  <si>
    <t>D5911056Z</t>
  </si>
  <si>
    <t>S152000</t>
  </si>
  <si>
    <t>C-Gardnerella vaginalis PCR</t>
  </si>
  <si>
    <t>D5911146Z</t>
  </si>
  <si>
    <t>S145200</t>
  </si>
  <si>
    <t>C-Ureaplasma urealyticum PCR</t>
  </si>
  <si>
    <t>D4023010Z</t>
  </si>
  <si>
    <t>C114700</t>
  </si>
  <si>
    <t>Troponin-I</t>
  </si>
  <si>
    <t>D4040000Z</t>
  </si>
  <si>
    <t>C102600</t>
  </si>
  <si>
    <t>CK-MB</t>
  </si>
  <si>
    <t>D7811000Z</t>
  </si>
  <si>
    <t>I111000</t>
  </si>
  <si>
    <t>RA Factor(정성)</t>
  </si>
  <si>
    <t>B107800</t>
  </si>
  <si>
    <t>HbA1C(평화,진경환)</t>
  </si>
  <si>
    <t>D5911046Z</t>
  </si>
  <si>
    <t>S151500</t>
  </si>
  <si>
    <t>C-Chlamydia trachomatis PCR</t>
  </si>
  <si>
    <t>D5911106Z</t>
  </si>
  <si>
    <t>S151700</t>
  </si>
  <si>
    <t>C-Mycoplasma genitalium PCR</t>
  </si>
  <si>
    <t>D5911116Z</t>
  </si>
  <si>
    <t>S151800</t>
  </si>
  <si>
    <t>C-Mycoplasma hominis PCR</t>
  </si>
  <si>
    <t>R110400</t>
  </si>
  <si>
    <t>지놈체크M V2</t>
  </si>
  <si>
    <t>S145300</t>
  </si>
  <si>
    <t>C-Ureaplasma parvum PCR</t>
  </si>
  <si>
    <t>V116100</t>
  </si>
  <si>
    <t>질병위험도13종(남성)유전자</t>
  </si>
  <si>
    <t>31365035</t>
  </si>
  <si>
    <t>녹색정형외과의원</t>
  </si>
  <si>
    <t>D0111000Z</t>
  </si>
  <si>
    <t>I104200</t>
  </si>
  <si>
    <t>CRP(정성)</t>
  </si>
  <si>
    <t>42200075</t>
  </si>
  <si>
    <t>아름본재활의학과병원</t>
  </si>
  <si>
    <t>2025.12 녹색정형외과 누락분 추가</t>
    <phoneticPr fontId="2" type="noConversion"/>
  </si>
  <si>
    <t>D6581046Z</t>
  </si>
  <si>
    <t>S152200</t>
  </si>
  <si>
    <t>C-Herpes simplex virus 2</t>
  </si>
  <si>
    <t>P145000</t>
  </si>
  <si>
    <t>Pap stain(cervix)</t>
  </si>
  <si>
    <t>D4480000Z</t>
  </si>
  <si>
    <t>E107800</t>
  </si>
  <si>
    <t>Cyfra 21-1</t>
  </si>
  <si>
    <t>D5860000Z</t>
  </si>
  <si>
    <t>I200500</t>
  </si>
  <si>
    <t>Widal test</t>
  </si>
  <si>
    <t>D6003000Z</t>
  </si>
  <si>
    <t>M101700</t>
  </si>
  <si>
    <t>AFB stain (항산성형광법) culture</t>
  </si>
  <si>
    <t>D3800010Z</t>
  </si>
  <si>
    <t>C103200</t>
  </si>
  <si>
    <t>Lipase</t>
  </si>
  <si>
    <t>D3800020Z</t>
  </si>
  <si>
    <t>C102200</t>
  </si>
  <si>
    <t>Amylase</t>
  </si>
  <si>
    <t>D6542206Z</t>
  </si>
  <si>
    <t>V100600</t>
  </si>
  <si>
    <t>CMV IgG</t>
  </si>
  <si>
    <t>D7410010Z</t>
  </si>
  <si>
    <t>B101000</t>
  </si>
  <si>
    <t>IgA</t>
  </si>
  <si>
    <t>D7410040Z</t>
  </si>
  <si>
    <t>B101200</t>
  </si>
  <si>
    <t>IgG</t>
  </si>
  <si>
    <t>D7410050Z</t>
  </si>
  <si>
    <t>B101300</t>
  </si>
  <si>
    <t>IgM</t>
  </si>
  <si>
    <t>D4340000Z</t>
  </si>
  <si>
    <t>E107000</t>
  </si>
  <si>
    <t>CA15-3</t>
  </si>
  <si>
    <t>D3050020Z</t>
  </si>
  <si>
    <t>E105300</t>
  </si>
  <si>
    <t>Insulin</t>
  </si>
  <si>
    <t>D3710050Z</t>
  </si>
  <si>
    <t>E132700</t>
  </si>
  <si>
    <t>Free Testosterone</t>
  </si>
  <si>
    <t>D6542096Z</t>
  </si>
  <si>
    <t>V102100</t>
  </si>
  <si>
    <t>HSV IgG(Type 1)</t>
  </si>
  <si>
    <t>V102200</t>
  </si>
  <si>
    <t>HSV IgG(Type 2)</t>
  </si>
  <si>
    <t>D6543096Z</t>
  </si>
  <si>
    <t>V113300</t>
  </si>
  <si>
    <t>HSV IgM(Type 2)</t>
  </si>
  <si>
    <t>V114200</t>
  </si>
  <si>
    <t>HSV IgM(Type 1)</t>
  </si>
  <si>
    <t>A201600</t>
  </si>
  <si>
    <t>MAST Allergy 176종</t>
  </si>
  <si>
    <t>13326571</t>
  </si>
  <si>
    <t>메디엘산부인과의원</t>
  </si>
  <si>
    <t>V117400</t>
  </si>
  <si>
    <t>질병위험도15종(여성)유전자</t>
  </si>
  <si>
    <t>D3230040Z</t>
  </si>
  <si>
    <t>E101800</t>
  </si>
  <si>
    <t>T4(Thyroxin)</t>
  </si>
  <si>
    <t>C111400</t>
  </si>
  <si>
    <t>Organic acids profile(OAP)</t>
  </si>
  <si>
    <t>D6543086Z</t>
  </si>
  <si>
    <t>V101400</t>
  </si>
  <si>
    <t>EBV VCA IgM</t>
  </si>
  <si>
    <t>D6911000Z</t>
  </si>
  <si>
    <t>I106000</t>
  </si>
  <si>
    <t>RPR 정성</t>
  </si>
  <si>
    <t>C5622000Z</t>
  </si>
  <si>
    <t>P150300</t>
  </si>
  <si>
    <t>Non-GY(sputum)</t>
  </si>
  <si>
    <t>TSH-receptor-Ab</t>
  </si>
  <si>
    <t>C5673006Z</t>
  </si>
  <si>
    <t>S124000</t>
  </si>
  <si>
    <t>P16 (조직세포면역염색)</t>
  </si>
  <si>
    <t>42302552</t>
  </si>
  <si>
    <t>생생마취통증의학과의원</t>
  </si>
  <si>
    <t>12345385</t>
  </si>
  <si>
    <t>연앤네이쳐산부인과</t>
  </si>
  <si>
    <t>P150400</t>
  </si>
  <si>
    <t>Non-GY(urine)</t>
  </si>
  <si>
    <t>C5803126Z</t>
  </si>
  <si>
    <t>S106000</t>
  </si>
  <si>
    <t>FMR1삼염기 반복(Fragile X)</t>
  </si>
  <si>
    <t>D0002060Z</t>
  </si>
  <si>
    <t>H101100</t>
  </si>
  <si>
    <t>PDW</t>
  </si>
  <si>
    <t>D1501000Z</t>
  </si>
  <si>
    <t>H199800</t>
  </si>
  <si>
    <t>ABO type(Capillary)</t>
  </si>
  <si>
    <t>D1511000Z</t>
  </si>
  <si>
    <t>H199900</t>
  </si>
  <si>
    <t>Rh D typing(Rh-Hr)Capillary</t>
  </si>
  <si>
    <t>D1513006Z</t>
  </si>
  <si>
    <t>H201400</t>
  </si>
  <si>
    <t>Rh Subgrouping</t>
  </si>
  <si>
    <t>D1550000Z</t>
  </si>
  <si>
    <t>B107200</t>
  </si>
  <si>
    <t>Cross-matching</t>
  </si>
  <si>
    <t>T202400</t>
  </si>
  <si>
    <t>모체혈청 AFP(2차)</t>
  </si>
  <si>
    <t>D2642106Z</t>
  </si>
  <si>
    <t>I105400</t>
  </si>
  <si>
    <t>Toxoplasma IgG</t>
  </si>
  <si>
    <t>D2643046Z</t>
  </si>
  <si>
    <t>I105500</t>
  </si>
  <si>
    <t>Toxoplasma IgM</t>
  </si>
  <si>
    <t>C103900</t>
  </si>
  <si>
    <t>GTT 50g,1hr</t>
  </si>
  <si>
    <t>D3022000Z,D3022000Z,D3022000Z,D3022000Z</t>
  </si>
  <si>
    <t>C200200</t>
  </si>
  <si>
    <t>GTT 100g</t>
  </si>
  <si>
    <t>D3050020Z,D3022000Z</t>
  </si>
  <si>
    <t>C205000</t>
  </si>
  <si>
    <t>HOMA-IR</t>
  </si>
  <si>
    <t>D5740000Z</t>
  </si>
  <si>
    <t>T101200</t>
  </si>
  <si>
    <t>SFlt-1/PlGF ratio(전자간증위험도,20주~33주)단태아</t>
  </si>
  <si>
    <t>T202500</t>
  </si>
  <si>
    <t>SFlt-1/PlGF ratio(전자간증위험도,34주 이후)단태아</t>
  </si>
  <si>
    <t>M101000</t>
  </si>
  <si>
    <t>GBS culture &amp; Sensitivity (MIC)</t>
  </si>
  <si>
    <t>D6542116Z</t>
  </si>
  <si>
    <t>V102900</t>
  </si>
  <si>
    <t>Measles IgG</t>
  </si>
  <si>
    <t>12376582</t>
  </si>
  <si>
    <t>강남본정형외과의원</t>
  </si>
  <si>
    <t>M117100</t>
  </si>
  <si>
    <t>Gram stain</t>
  </si>
  <si>
    <t>D7813000Z</t>
  </si>
  <si>
    <t>I111100</t>
  </si>
  <si>
    <t>RA Factor(정량)</t>
  </si>
  <si>
    <t>D8130000Z</t>
  </si>
  <si>
    <t>I107800</t>
  </si>
  <si>
    <t>Anti CCP Ab</t>
  </si>
  <si>
    <t>13326627</t>
  </si>
  <si>
    <t>사가정연세365정형외과</t>
  </si>
  <si>
    <t>D3800030Z</t>
  </si>
  <si>
    <t>C102300</t>
  </si>
  <si>
    <t>Pancreatic amylase</t>
  </si>
  <si>
    <t>D5831000Z</t>
  </si>
  <si>
    <t>I102900</t>
  </si>
  <si>
    <t>ASO 정성</t>
  </si>
  <si>
    <t>21332924</t>
  </si>
  <si>
    <t>안무경가정의학과</t>
  </si>
  <si>
    <t>D0133000Z</t>
  </si>
  <si>
    <t>M110600</t>
  </si>
  <si>
    <t>Calprotectin</t>
  </si>
  <si>
    <t>D6543116Z</t>
  </si>
  <si>
    <t>V103000</t>
  </si>
  <si>
    <t>Measles IgM</t>
  </si>
  <si>
    <t>D6543126Z</t>
  </si>
  <si>
    <t>V103200</t>
  </si>
  <si>
    <t>Mumps IgM</t>
  </si>
  <si>
    <t>31385346</t>
  </si>
  <si>
    <t>박지원산부인과</t>
  </si>
  <si>
    <t>T101300</t>
  </si>
  <si>
    <t>NIFTY(니프티검사)_LAS</t>
  </si>
  <si>
    <t>41383583</t>
  </si>
  <si>
    <t>로이여성의원</t>
  </si>
  <si>
    <t>D5190006Z</t>
  </si>
  <si>
    <t>C202000</t>
  </si>
  <si>
    <t>선천성 대사이상 선별검사(NST+LSD 6종)</t>
  </si>
  <si>
    <t>D8413026Z</t>
  </si>
  <si>
    <t>S113000</t>
  </si>
  <si>
    <t>HLA-B27 PCR</t>
  </si>
  <si>
    <t>S152100</t>
  </si>
  <si>
    <t>C-Herpes simplex virus 1</t>
  </si>
  <si>
    <t>D3710010Z</t>
  </si>
  <si>
    <t>E132600</t>
  </si>
  <si>
    <t>17α-OH-Progesterone</t>
  </si>
  <si>
    <t>D1073000Z</t>
  </si>
  <si>
    <t>H104200</t>
  </si>
  <si>
    <t>D-dimer 정량</t>
  </si>
  <si>
    <t>D2212006Z</t>
  </si>
  <si>
    <t>M205200</t>
  </si>
  <si>
    <t>Dysmorphic RBC</t>
  </si>
  <si>
    <t>D2810020Z</t>
  </si>
  <si>
    <t>C101400</t>
  </si>
  <si>
    <t>Ionized Calcium</t>
  </si>
  <si>
    <t>D3002000Z</t>
  </si>
  <si>
    <t>C124800</t>
  </si>
  <si>
    <t>Microalbumin(RU)</t>
  </si>
  <si>
    <t>D0550010Z</t>
  </si>
  <si>
    <t>C103600</t>
  </si>
  <si>
    <t>G-6-PDH</t>
  </si>
  <si>
    <t>31316816</t>
  </si>
  <si>
    <t>이동훈내과의원</t>
  </si>
  <si>
    <t>D3230010Z</t>
  </si>
  <si>
    <t>E101300</t>
  </si>
  <si>
    <t>Free T3</t>
  </si>
  <si>
    <t>R203500</t>
  </si>
  <si>
    <t>맘가드 Advanced Plus(단태아)</t>
  </si>
  <si>
    <t>T202600</t>
  </si>
  <si>
    <t>Integrated test (중기)</t>
  </si>
  <si>
    <t>S119400</t>
  </si>
  <si>
    <t>ER (조직세포면역염색)</t>
  </si>
  <si>
    <t>S122600</t>
  </si>
  <si>
    <t>CK5/6 (조직세포면역염색)</t>
  </si>
  <si>
    <t>41396154</t>
  </si>
  <si>
    <t>리본여성의원</t>
  </si>
  <si>
    <t>31290043</t>
  </si>
  <si>
    <t>늘푸른병원(덕양)</t>
  </si>
  <si>
    <t>D5333080Z</t>
  </si>
  <si>
    <t>D100700</t>
  </si>
  <si>
    <t>Carbamazepine(Tegretol)</t>
  </si>
  <si>
    <t>D5333360Z</t>
  </si>
  <si>
    <t>D101000</t>
  </si>
  <si>
    <t>Phenytoin</t>
  </si>
  <si>
    <t>D5333450Z</t>
  </si>
  <si>
    <t>D101400</t>
  </si>
  <si>
    <t>Valproic acid(Orfil)</t>
  </si>
  <si>
    <t>D5349446Z</t>
  </si>
  <si>
    <t>D105500</t>
  </si>
  <si>
    <t>Levetiracetam</t>
  </si>
  <si>
    <t>D5503100Z</t>
  </si>
  <si>
    <t>C128800</t>
  </si>
  <si>
    <t>Lithium(Li-Carbonate)</t>
  </si>
  <si>
    <t>202606</t>
  </si>
  <si>
    <t>D7471010Z</t>
  </si>
  <si>
    <t>B100400</t>
  </si>
  <si>
    <t>C3</t>
  </si>
  <si>
    <t>D7471020Z</t>
  </si>
  <si>
    <t>B100500</t>
  </si>
  <si>
    <t>C4</t>
  </si>
  <si>
    <t>D7852046Z</t>
  </si>
  <si>
    <t>I109500</t>
  </si>
  <si>
    <t>Anti RNP Ab</t>
  </si>
  <si>
    <t>D7852066Z</t>
  </si>
  <si>
    <t>I109800</t>
  </si>
  <si>
    <t>Anti Sm Ab</t>
  </si>
  <si>
    <t>D7852076Z</t>
  </si>
  <si>
    <t>I110100</t>
  </si>
  <si>
    <t>Anti SS-A(Ro) Ab</t>
  </si>
  <si>
    <t>D7852086Z</t>
  </si>
  <si>
    <t>I110200</t>
  </si>
  <si>
    <t>Anti SS-B(La) Ab</t>
  </si>
  <si>
    <t>I108200</t>
  </si>
  <si>
    <t>Anti dsDNA IgG</t>
  </si>
  <si>
    <t>C5801066Z</t>
  </si>
  <si>
    <t>S136000</t>
  </si>
  <si>
    <t>MTHFR C677T, A1298C</t>
  </si>
  <si>
    <t>T202200</t>
  </si>
  <si>
    <t>Quad test (임신중기)</t>
  </si>
  <si>
    <t>D2630030Z</t>
  </si>
  <si>
    <t>C106300</t>
  </si>
  <si>
    <t>Apolipoprotein B</t>
  </si>
  <si>
    <t>D3022000Z,D3022000Z,D3022000Z</t>
  </si>
  <si>
    <t>C200100</t>
  </si>
  <si>
    <t>GTT 75g</t>
  </si>
  <si>
    <t>D4904020Z</t>
  </si>
  <si>
    <t>C108500</t>
  </si>
  <si>
    <t>Vitamin A(Retinol)</t>
  </si>
  <si>
    <t>D4904036Z</t>
  </si>
  <si>
    <t>C108700</t>
  </si>
  <si>
    <t>Vitamin B1(Thiamine)</t>
  </si>
  <si>
    <t>D4904046Z</t>
  </si>
  <si>
    <t>C205700</t>
  </si>
  <si>
    <t>Vitamin B2(Riboflavin)</t>
  </si>
  <si>
    <t>D4904056Z</t>
  </si>
  <si>
    <t>C118900</t>
  </si>
  <si>
    <t>Vitamin B6 (Pyridoxine)</t>
  </si>
  <si>
    <t>D4904066Z</t>
  </si>
  <si>
    <t>C108600</t>
  </si>
  <si>
    <t>Vitamin C</t>
  </si>
  <si>
    <t>D4904096Z</t>
  </si>
  <si>
    <t>C108900</t>
  </si>
  <si>
    <t>Vitamin E (Tocopherol)</t>
  </si>
  <si>
    <t>D4904120Z</t>
  </si>
  <si>
    <t>E134100</t>
  </si>
  <si>
    <t>Carnitine (vitamin BT) [LC-MS/MS]</t>
  </si>
  <si>
    <t>S159900</t>
  </si>
  <si>
    <t>Herpes simplex virus2 PCR(HSV PCR 2 PCR)</t>
  </si>
  <si>
    <t>D5000010Z</t>
  </si>
  <si>
    <t>C111000</t>
  </si>
  <si>
    <t>Bone ALP</t>
  </si>
  <si>
    <t>T202100</t>
  </si>
  <si>
    <t>SFlt-1/PlGF ratio(전자간증위험도,20주 이후)쌍태아</t>
  </si>
  <si>
    <t>D5833000Z</t>
  </si>
  <si>
    <t>I103000</t>
  </si>
  <si>
    <t>ASO 정량</t>
  </si>
  <si>
    <t>D7005000Z</t>
  </si>
  <si>
    <t>E133200</t>
  </si>
  <si>
    <t>(L전용)HCV-Ab(정성)</t>
  </si>
  <si>
    <t>D6402000Z</t>
  </si>
  <si>
    <t>M101200</t>
  </si>
  <si>
    <t>분변충란검사[집란법]</t>
  </si>
  <si>
    <t>D7043016Z</t>
  </si>
  <si>
    <t>I101700</t>
  </si>
  <si>
    <t>HCV RT-PCR(정성)</t>
  </si>
  <si>
    <t>D7051016Z</t>
  </si>
  <si>
    <t>R111900</t>
  </si>
  <si>
    <t>HBV 약제내성돌연변이 24종</t>
  </si>
  <si>
    <t>S158500</t>
  </si>
  <si>
    <t>혈중 중금속 및 미네랄 13종</t>
  </si>
  <si>
    <t>C203100</t>
  </si>
  <si>
    <t>D7842006Z</t>
  </si>
  <si>
    <t>I107000</t>
  </si>
  <si>
    <t>ANA 정성</t>
  </si>
  <si>
    <t>D3430000Z</t>
  </si>
  <si>
    <t>E100400</t>
  </si>
  <si>
    <t>ACTH</t>
  </si>
  <si>
    <t>M119100</t>
  </si>
  <si>
    <t>(소아 및 단일)Blood culture &amp; Sensitivity (MIC)</t>
  </si>
  <si>
    <t>I200900</t>
  </si>
  <si>
    <t>결핵균 특이항원 자극 인터페론-감마(IGRA)</t>
  </si>
  <si>
    <t>D6542086Z</t>
  </si>
  <si>
    <t>V101300</t>
  </si>
  <si>
    <t>EBV VCA IgG</t>
  </si>
  <si>
    <t>C131000</t>
  </si>
  <si>
    <t>C130800</t>
  </si>
  <si>
    <t>C130900</t>
  </si>
  <si>
    <t>A102400</t>
  </si>
  <si>
    <t>Specific IgE E71(Mouse epithelium)</t>
  </si>
  <si>
    <t>A104000</t>
  </si>
  <si>
    <t>Specific IgE E84(Hamster epithelium)</t>
  </si>
  <si>
    <t>A107100</t>
  </si>
  <si>
    <t>Specific IgE D2 (Dermatophagoides farinae)</t>
  </si>
  <si>
    <t>A107200</t>
  </si>
  <si>
    <t>Specific IgE D1 (Dermatophagoides pteronyssinus)</t>
  </si>
  <si>
    <t>A109100</t>
  </si>
  <si>
    <t>Specific IgE F13(Peanut)</t>
  </si>
  <si>
    <t>A109700</t>
  </si>
  <si>
    <t>Specific IgE F24(Shrimp)</t>
  </si>
  <si>
    <t>A112700</t>
  </si>
  <si>
    <t>Specific IgE E1(Cat dander)</t>
  </si>
  <si>
    <t>A112800</t>
  </si>
  <si>
    <t>Specific IgE E5(Dog dander)</t>
  </si>
  <si>
    <t>A115400</t>
  </si>
  <si>
    <t>Specific IgE Hx2(Mix house dust)</t>
  </si>
  <si>
    <t>A116600</t>
  </si>
  <si>
    <t>Specific IgE Mx1(Mold mix)</t>
  </si>
  <si>
    <t>A117200</t>
  </si>
  <si>
    <t>Specific IgE F256(Walnut)</t>
  </si>
  <si>
    <t>A118800</t>
  </si>
  <si>
    <t>Specific IgE TX5(T2,T4,T8,T12,T14)</t>
  </si>
  <si>
    <t>D5321210Z</t>
  </si>
  <si>
    <t>M203600</t>
  </si>
  <si>
    <t>마약 4종</t>
  </si>
  <si>
    <t>C201900</t>
  </si>
  <si>
    <t>eGFR+Creatinine</t>
  </si>
  <si>
    <t>V104600</t>
  </si>
  <si>
    <t>HSV IgM</t>
  </si>
  <si>
    <t>S108400</t>
  </si>
  <si>
    <t>(단독)C-Chlamydia trachomatis PCR</t>
  </si>
  <si>
    <t>P146200</t>
  </si>
  <si>
    <t>Pan CK (조직세포면역염색)</t>
  </si>
  <si>
    <t>S123500</t>
  </si>
  <si>
    <t>CD3 (조직세포면역염색)</t>
  </si>
  <si>
    <t>S123600</t>
  </si>
  <si>
    <t>CD20 (조직세포면역염색)</t>
  </si>
  <si>
    <t>C5831176Z</t>
  </si>
  <si>
    <t>S150200</t>
  </si>
  <si>
    <t>BRAF V600E Mutation</t>
  </si>
  <si>
    <t>C5625000Z</t>
  </si>
  <si>
    <t>P145700</t>
  </si>
  <si>
    <t>액상체액세포병리검사</t>
  </si>
  <si>
    <t>D4390000Z</t>
  </si>
  <si>
    <t>E115200</t>
  </si>
  <si>
    <t>SCC Ag(TA-4)</t>
  </si>
  <si>
    <t>D0329006Z</t>
  </si>
  <si>
    <t>H200600</t>
  </si>
  <si>
    <t>Body Fluid analysis</t>
  </si>
  <si>
    <t>D6201000Z</t>
  </si>
  <si>
    <t>M109900</t>
  </si>
  <si>
    <t>KOH preparation</t>
  </si>
  <si>
    <t>41374215</t>
  </si>
  <si>
    <t>미사탑재활의학과의원</t>
  </si>
  <si>
    <t>건수미미 ?</t>
    <phoneticPr fontId="2" type="noConversion"/>
  </si>
</sst>
</file>

<file path=xl/styles.xml><?xml version="1.0" encoding="utf-8"?>
<styleSheet xmlns="http://schemas.openxmlformats.org/spreadsheetml/2006/main">
  <numFmts count="3">
    <numFmt numFmtId="41" formatCode="_-* #,##0_-;\-* #,##0_-;_-* &quot;-&quot;_-;_-@_-"/>
    <numFmt numFmtId="176" formatCode="0.0%"/>
    <numFmt numFmtId="177" formatCode="#,##0_ "/>
  </numFmts>
  <fonts count="9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0"/>
      <color theme="1" tint="0.249977111117893"/>
      <name val="맑은 고딕"/>
      <family val="3"/>
      <charset val="129"/>
      <scheme val="minor"/>
    </font>
    <font>
      <b/>
      <sz val="9"/>
      <color theme="1" tint="0.249977111117893"/>
      <name val="맑은 고딕"/>
      <family val="3"/>
      <charset val="129"/>
      <scheme val="minor"/>
    </font>
    <font>
      <sz val="9"/>
      <color theme="1" tint="0.249977111117893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9"/>
      <color theme="0"/>
      <name val="맑은 고딕"/>
      <family val="3"/>
      <charset val="129"/>
      <scheme val="minor"/>
    </font>
    <font>
      <b/>
      <sz val="9"/>
      <color theme="1" tint="0.34998626667073579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70C0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ck">
        <color rgb="FF0070C0"/>
      </bottom>
      <diagonal/>
    </border>
    <border>
      <left/>
      <right/>
      <top/>
      <bottom style="thin">
        <color theme="0" tint="-0.24994659260841701"/>
      </bottom>
      <diagonal/>
    </border>
    <border>
      <left/>
      <right/>
      <top style="thick">
        <color rgb="FF0070C0"/>
      </top>
      <bottom/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</cellStyleXfs>
  <cellXfs count="33">
    <xf numFmtId="0" fontId="0" fillId="0" borderId="0" xfId="0">
      <alignment vertical="center"/>
    </xf>
    <xf numFmtId="0" fontId="4" fillId="0" borderId="0" xfId="0" applyFont="1">
      <alignment vertical="center"/>
    </xf>
    <xf numFmtId="0" fontId="4" fillId="0" borderId="0" xfId="0" applyFont="1" applyAlignment="1">
      <alignment horizontal="right"/>
    </xf>
    <xf numFmtId="0" fontId="5" fillId="0" borderId="0" xfId="0" applyFont="1" applyAlignment="1">
      <alignment horizontal="centerContinuous" vertical="center"/>
    </xf>
    <xf numFmtId="0" fontId="5" fillId="0" borderId="0" xfId="0" applyFont="1">
      <alignment vertical="center"/>
    </xf>
    <xf numFmtId="0" fontId="5" fillId="0" borderId="2" xfId="0" applyFont="1" applyBorder="1" applyAlignment="1">
      <alignment horizontal="center" vertical="center"/>
    </xf>
    <xf numFmtId="41" fontId="5" fillId="0" borderId="2" xfId="1" applyFont="1" applyFill="1" applyBorder="1">
      <alignment vertical="center"/>
    </xf>
    <xf numFmtId="0" fontId="3" fillId="0" borderId="0" xfId="0" applyFont="1" applyAlignment="1">
      <alignment horizontal="left" vertical="center" indent="1"/>
    </xf>
    <xf numFmtId="177" fontId="5" fillId="0" borderId="2" xfId="1" applyNumberFormat="1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177" fontId="5" fillId="0" borderId="0" xfId="1" applyNumberFormat="1" applyFont="1" applyFill="1" applyBorder="1" applyAlignment="1">
      <alignment horizontal="center" vertical="center"/>
    </xf>
    <xf numFmtId="41" fontId="5" fillId="0" borderId="0" xfId="1" applyFont="1" applyFill="1" applyBorder="1">
      <alignment vertical="center"/>
    </xf>
    <xf numFmtId="0" fontId="6" fillId="0" borderId="0" xfId="0" applyFont="1">
      <alignment vertical="center"/>
    </xf>
    <xf numFmtId="41" fontId="5" fillId="0" borderId="0" xfId="0" applyNumberFormat="1" applyFont="1">
      <alignment vertical="center"/>
    </xf>
    <xf numFmtId="0" fontId="7" fillId="2" borderId="0" xfId="0" applyFont="1" applyFill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176" fontId="5" fillId="0" borderId="3" xfId="0" applyNumberFormat="1" applyFont="1" applyBorder="1" applyAlignment="1">
      <alignment horizontal="center" vertical="center"/>
    </xf>
    <xf numFmtId="176" fontId="5" fillId="0" borderId="0" xfId="0" applyNumberFormat="1" applyFont="1" applyAlignment="1">
      <alignment horizontal="center" vertical="center"/>
    </xf>
    <xf numFmtId="176" fontId="5" fillId="0" borderId="0" xfId="1" applyNumberFormat="1" applyFont="1">
      <alignment vertical="center"/>
    </xf>
    <xf numFmtId="0" fontId="8" fillId="0" borderId="0" xfId="0" applyFont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5" fillId="0" borderId="3" xfId="0" applyFont="1" applyBorder="1">
      <alignment vertical="center"/>
    </xf>
    <xf numFmtId="0" fontId="5" fillId="0" borderId="0" xfId="0" applyFont="1" applyProtection="1">
      <alignment vertical="center"/>
      <protection locked="0"/>
    </xf>
    <xf numFmtId="0" fontId="5" fillId="0" borderId="0" xfId="1" applyNumberFormat="1" applyFont="1" applyAlignment="1" applyProtection="1">
      <alignment vertical="center"/>
      <protection locked="0"/>
    </xf>
    <xf numFmtId="41" fontId="5" fillId="0" borderId="3" xfId="0" applyNumberFormat="1" applyFont="1" applyBorder="1">
      <alignment vertical="center"/>
    </xf>
    <xf numFmtId="176" fontId="5" fillId="0" borderId="0" xfId="2" applyNumberFormat="1" applyFont="1">
      <alignment vertical="center"/>
    </xf>
    <xf numFmtId="41" fontId="5" fillId="0" borderId="0" xfId="1" applyFont="1" applyAlignment="1" applyProtection="1">
      <alignment vertical="center"/>
      <protection locked="0"/>
    </xf>
    <xf numFmtId="41" fontId="5" fillId="0" borderId="0" xfId="2" applyNumberFormat="1" applyFont="1" applyAlignment="1" applyProtection="1">
      <alignment horizontal="center" vertical="center"/>
      <protection locked="0"/>
    </xf>
    <xf numFmtId="41" fontId="5" fillId="0" borderId="0" xfId="1" applyFont="1">
      <alignment vertical="center"/>
    </xf>
    <xf numFmtId="176" fontId="5" fillId="0" borderId="0" xfId="1" applyNumberFormat="1" applyFont="1" applyAlignment="1">
      <alignment horizontal="center" vertical="center"/>
    </xf>
    <xf numFmtId="176" fontId="5" fillId="0" borderId="3" xfId="2" applyNumberFormat="1" applyFont="1" applyBorder="1" applyAlignment="1">
      <alignment horizontal="center" vertical="center"/>
    </xf>
    <xf numFmtId="176" fontId="5" fillId="0" borderId="0" xfId="2" applyNumberFormat="1" applyFont="1" applyAlignment="1">
      <alignment horizontal="center" vertical="center"/>
    </xf>
    <xf numFmtId="0" fontId="5" fillId="0" borderId="0" xfId="0" applyFont="1" applyAlignment="1" applyProtection="1">
      <alignment horizontal="center" vertical="center"/>
      <protection locked="0"/>
    </xf>
  </cellXfs>
  <cellStyles count="3">
    <cellStyle name="백분율" xfId="2" builtinId="5"/>
    <cellStyle name="쉼표 [0]" xfId="1" builtinId="6"/>
    <cellStyle name="표준" xfId="0" builtinId="0"/>
  </cellStyles>
  <dxfs count="74"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249977111117893"/>
        <name val="맑은 고딕"/>
        <scheme val="minor"/>
      </font>
      <numFmt numFmtId="33" formatCode="_-* #,##0_-;\-* #,##0_-;_-* &quot;-&quot;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249977111117893"/>
        <name val="맑은 고딕"/>
        <scheme val="minor"/>
      </font>
      <numFmt numFmtId="33" formatCode="_-* #,##0_-;\-* #,##0_-;_-* &quot;-&quot;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249977111117893"/>
        <name val="맑은 고딕"/>
        <scheme val="minor"/>
      </font>
      <numFmt numFmtId="33" formatCode="_-* #,##0_-;\-* #,##0_-;_-* &quot;-&quot;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249977111117893"/>
        <name val="맑은 고딕"/>
        <scheme val="minor"/>
      </font>
      <numFmt numFmtId="33" formatCode="_-* #,##0_-;\-* #,##0_-;_-* &quot;-&quot;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249977111117893"/>
        <name val="맑은 고딕"/>
        <scheme val="minor"/>
      </font>
      <numFmt numFmtId="176" formatCode="0.0%"/>
      <alignment horizontal="center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249977111117893"/>
        <name val="맑은 고딕"/>
        <scheme val="minor"/>
      </font>
      <numFmt numFmtId="176" formatCode="0.0%"/>
      <alignment horizontal="center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249977111117893"/>
        <name val="맑은 고딕"/>
        <scheme val="minor"/>
      </font>
      <numFmt numFmtId="33" formatCode="_-* #,##0_-;\-* #,##0_-;_-* &quot;-&quot;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249977111117893"/>
        <name val="맑은 고딕"/>
        <scheme val="minor"/>
      </font>
      <numFmt numFmtId="33" formatCode="_-* #,##0_-;\-* #,##0_-;_-* &quot;-&quot;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249977111117893"/>
        <name val="맑은 고딕"/>
        <scheme val="minor"/>
      </font>
      <numFmt numFmtId="33" formatCode="_-* #,##0_-;\-* #,##0_-;_-* &quot;-&quot;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249977111117893"/>
        <name val="맑은 고딕"/>
        <scheme val="minor"/>
      </font>
      <numFmt numFmtId="33" formatCode="_-* #,##0_-;\-* #,##0_-;_-* &quot;-&quot;_-;_-@_-"/>
      <alignment horizontal="general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249977111117893"/>
        <name val="맑은 고딕"/>
        <scheme val="minor"/>
      </font>
      <alignment horizontal="centerContinuous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249977111117893"/>
        <name val="맑은 고딕"/>
        <scheme val="minor"/>
      </font>
      <numFmt numFmtId="0" formatCode="General"/>
      <alignment horizontal="general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249977111117893"/>
        <name val="맑은 고딕"/>
        <scheme val="minor"/>
      </font>
      <alignment horizontal="centerContinuous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249977111117893"/>
        <name val="맑은 고딕"/>
        <scheme val="minor"/>
      </font>
      <numFmt numFmtId="0" formatCode="General"/>
      <alignment horizontal="general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249977111117893"/>
        <name val="맑은 고딕"/>
        <scheme val="minor"/>
      </font>
      <alignment horizontal="centerContinuous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249977111117893"/>
        <name val="맑은 고딕"/>
        <scheme val="minor"/>
      </font>
      <numFmt numFmtId="0" formatCode="General"/>
      <alignment horizontal="general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249977111117893"/>
        <name val="맑은 고딕"/>
        <scheme val="minor"/>
      </font>
      <alignment horizontal="centerContinuous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249977111117893"/>
        <name val="맑은 고딕"/>
        <scheme val="minor"/>
      </font>
      <numFmt numFmtId="0" formatCode="General"/>
      <alignment horizontal="general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249977111117893"/>
        <name val="맑은 고딕"/>
        <scheme val="minor"/>
      </font>
      <alignment horizontal="centerContinuous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249977111117893"/>
        <name val="맑은 고딕"/>
        <scheme val="minor"/>
      </font>
      <numFmt numFmtId="0" formatCode="General"/>
      <alignment horizontal="center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249977111117893"/>
        <name val="맑은 고딕"/>
        <scheme val="minor"/>
      </font>
      <alignment horizontal="centerContinuous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249977111117893"/>
        <name val="맑은 고딕"/>
        <scheme val="minor"/>
      </font>
      <numFmt numFmtId="0" formatCode="General"/>
      <alignment horizontal="center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249977111117893"/>
        <name val="맑은 고딕"/>
        <scheme val="minor"/>
      </font>
      <alignment horizontal="centerContinuous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249977111117893"/>
        <name val="맑은 고딕"/>
        <scheme val="minor"/>
      </font>
      <numFmt numFmtId="0" formatCode="General"/>
      <alignment horizontal="center" vertic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9"/>
        <color theme="1" tint="0.249977111117893"/>
        <name val="맑은 고딕"/>
        <scheme val="minor"/>
      </font>
    </dxf>
    <dxf>
      <border outline="0">
        <bottom style="thin">
          <color theme="0" tint="-0.2499465926084170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249977111117893"/>
        <name val="맑은 고딕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1" tint="0.34998626667073579"/>
        <name val="맑은 고딕"/>
        <scheme val="minor"/>
      </font>
      <alignment horizontal="center" vertical="center" textRotation="0" wrapText="0" indent="0" relativeIndent="255" justifyLastLine="0" shrinkToFit="0" readingOrder="0"/>
    </dxf>
    <dxf>
      <border>
        <left style="thin">
          <color theme="0" tint="-0.24994659260841701"/>
        </left>
        <right style="thin">
          <color theme="0" tint="-0.24994659260841701"/>
        </right>
        <top style="thin">
          <color theme="0" tint="-0.24994659260841701"/>
        </top>
        <bottom style="thin">
          <color theme="0" tint="-0.2499465926084170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249977111117893"/>
        <name val="맑은 고딕"/>
        <scheme val="minor"/>
      </font>
      <numFmt numFmtId="33" formatCode="_-* #,##0_-;\-* #,##0_-;_-* &quot;-&quot;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249977111117893"/>
        <name val="맑은 고딕"/>
        <scheme val="minor"/>
      </font>
      <numFmt numFmtId="33" formatCode="_-* #,##0_-;\-* #,##0_-;_-* &quot;-&quot;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249977111117893"/>
        <name val="맑은 고딕"/>
        <scheme val="minor"/>
      </font>
      <numFmt numFmtId="33" formatCode="_-* #,##0_-;\-* #,##0_-;_-* &quot;-&quot;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249977111117893"/>
        <name val="맑은 고딕"/>
        <scheme val="minor"/>
      </font>
      <numFmt numFmtId="33" formatCode="_-* #,##0_-;\-* #,##0_-;_-* &quot;-&quot;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249977111117893"/>
        <name val="맑은 고딕"/>
        <scheme val="minor"/>
      </font>
      <numFmt numFmtId="176" formatCode="0.0%"/>
      <alignment horizontal="center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249977111117893"/>
        <name val="맑은 고딕"/>
        <scheme val="minor"/>
      </font>
      <numFmt numFmtId="176" formatCode="0.0%"/>
      <alignment horizontal="center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249977111117893"/>
        <name val="맑은 고딕"/>
        <scheme val="minor"/>
      </font>
      <numFmt numFmtId="33" formatCode="_-* #,##0_-;\-* #,##0_-;_-* &quot;-&quot;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249977111117893"/>
        <name val="맑은 고딕"/>
        <scheme val="minor"/>
      </font>
      <numFmt numFmtId="33" formatCode="_-* #,##0_-;\-* #,##0_-;_-* &quot;-&quot;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249977111117893"/>
        <name val="맑은 고딕"/>
        <scheme val="minor"/>
      </font>
      <numFmt numFmtId="33" formatCode="_-* #,##0_-;\-* #,##0_-;_-* &quot;-&quot;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249977111117893"/>
        <name val="맑은 고딕"/>
        <scheme val="minor"/>
      </font>
      <numFmt numFmtId="33" formatCode="_-* #,##0_-;\-* #,##0_-;_-* &quot;-&quot;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249977111117893"/>
        <name val="맑은 고딕"/>
        <scheme val="minor"/>
      </font>
      <alignment horizontal="centerContinuous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249977111117893"/>
        <name val="맑은 고딕"/>
        <scheme val="minor"/>
      </font>
      <numFmt numFmtId="0" formatCode="General"/>
      <alignment horizontal="general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249977111117893"/>
        <name val="맑은 고딕"/>
        <scheme val="minor"/>
      </font>
      <alignment horizontal="centerContinuous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249977111117893"/>
        <name val="맑은 고딕"/>
        <scheme val="minor"/>
      </font>
      <alignment horizontal="center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249977111117893"/>
        <name val="맑은 고딕"/>
        <scheme val="minor"/>
      </font>
      <alignment horizontal="centerContinuous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249977111117893"/>
        <name val="맑은 고딕"/>
        <scheme val="minor"/>
      </font>
      <numFmt numFmtId="0" formatCode="General"/>
      <alignment horizontal="center" vertic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9"/>
        <color theme="1" tint="0.249977111117893"/>
        <name val="맑은 고딕"/>
        <scheme val="minor"/>
      </font>
    </dxf>
    <dxf>
      <border outline="0">
        <bottom style="thin">
          <color theme="0" tint="-0.2499465926084170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249977111117893"/>
        <name val="맑은 고딕"/>
        <scheme val="minor"/>
      </font>
    </dxf>
    <dxf>
      <border outline="0">
        <bottom style="thick">
          <color rgb="FF0070C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1" tint="0.34998626667073579"/>
        <name val="맑은 고딕"/>
        <scheme val="minor"/>
      </font>
      <alignment horizontal="center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249977111117893"/>
        <name val="맑은 고딕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249977111117893"/>
        <name val="맑은 고딕"/>
        <scheme val="minor"/>
      </font>
      <fill>
        <patternFill patternType="none">
          <fgColor indexed="64"/>
          <bgColor indexed="65"/>
        </patternFill>
      </fill>
      <border diagonalUp="0" diagonalDown="0" outline="0">
        <left/>
        <right/>
        <top/>
        <bottom style="thin">
          <color theme="0" tint="-0.2499465926084170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249977111117893"/>
        <name val="맑은 고딕"/>
        <scheme val="minor"/>
      </font>
      <numFmt numFmtId="33" formatCode="_-* #,##0_-;\-* #,##0_-;_-* &quot;-&quot;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249977111117893"/>
        <name val="맑은 고딕"/>
        <scheme val="minor"/>
      </font>
      <numFmt numFmtId="33" formatCode="_-* #,##0_-;\-* #,##0_-;_-* &quot;-&quot;_-;_-@_-"/>
      <fill>
        <patternFill patternType="none">
          <fgColor indexed="64"/>
          <bgColor indexed="65"/>
        </patternFill>
      </fill>
      <border diagonalUp="0" diagonalDown="0">
        <left/>
        <right/>
        <top/>
        <bottom style="thin">
          <color theme="0" tint="-0.2499465926084170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249977111117893"/>
        <name val="맑은 고딕"/>
        <scheme val="minor"/>
      </font>
      <numFmt numFmtId="33" formatCode="_-* #,##0_-;\-* #,##0_-;_-* &quot;-&quot;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249977111117893"/>
        <name val="맑은 고딕"/>
        <scheme val="minor"/>
      </font>
      <numFmt numFmtId="33" formatCode="_-* #,##0_-;\-* #,##0_-;_-* &quot;-&quot;_-;_-@_-"/>
      <fill>
        <patternFill patternType="none">
          <fgColor indexed="64"/>
          <bgColor indexed="65"/>
        </patternFill>
      </fill>
      <border diagonalUp="0" diagonalDown="0">
        <left/>
        <right/>
        <top/>
        <bottom style="thin">
          <color theme="0" tint="-0.2499465926084170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249977111117893"/>
        <name val="맑은 고딕"/>
        <scheme val="minor"/>
      </font>
      <alignment horizontal="centerContinuous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249977111117893"/>
        <name val="맑은 고딕"/>
        <scheme val="minor"/>
      </font>
      <numFmt numFmtId="177" formatCode="#,##0_ "/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/>
        <top/>
        <bottom style="thin">
          <color theme="0" tint="-0.2499465926084170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249977111117893"/>
        <name val="맑은 고딕"/>
        <scheme val="minor"/>
      </font>
      <alignment horizontal="centerContinuous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249977111117893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/>
        <top/>
        <bottom style="thin">
          <color theme="0" tint="-0.24994659260841701"/>
        </bottom>
      </border>
    </dxf>
    <dxf>
      <font>
        <strike val="0"/>
        <outline val="0"/>
        <shadow val="0"/>
        <u val="none"/>
        <vertAlign val="baseline"/>
        <color theme="1" tint="0.249977111117893"/>
        <name val="맑은 고딕"/>
        <scheme val="minor"/>
      </font>
    </dxf>
    <dxf>
      <border outline="0">
        <bottom style="thin">
          <color theme="0" tint="-0.2499465926084170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249977111117893"/>
        <name val="맑은 고딕"/>
        <scheme val="minor"/>
      </font>
      <fill>
        <patternFill patternType="none">
          <fgColor indexed="64"/>
          <bgColor indexed="65"/>
        </patternFill>
      </fill>
    </dxf>
    <dxf>
      <border outline="0">
        <bottom style="thick">
          <color rgb="FF0070C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1" tint="0.34998626667073579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</dxf>
    <dxf>
      <fill>
        <patternFill patternType="solid">
          <fgColor theme="0" tint="-0.14999847407452621"/>
          <bgColor theme="0" tint="-0.14999847407452621"/>
        </patternFill>
      </fill>
    </dxf>
    <dxf>
      <fill>
        <patternFill patternType="solid">
          <fgColor theme="0" tint="-0.14996795556505021"/>
          <bgColor theme="0" tint="-4.9989318521683403E-2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medium">
          <color theme="1" tint="0.499984740745262"/>
        </top>
      </border>
    </dxf>
    <dxf>
      <border>
        <bottom style="thin">
          <color theme="1"/>
        </bottom>
      </border>
    </dxf>
    <dxf>
      <border diagonalUp="0" diagonalDown="0">
        <left/>
        <right/>
        <top/>
        <bottom/>
        <vertical/>
        <horizontal style="thin">
          <color theme="0" tint="-0.24994659260841701"/>
        </horizontal>
      </border>
    </dxf>
  </dxfs>
  <tableStyles count="1" defaultTableStyle="TableStyleMedium2" defaultPivotStyle="PivotStyleLight16">
    <tableStyle name="TableStyleLight1 2" pivot="0" count="7">
      <tableStyleElement type="wholeTable" dxfId="73"/>
      <tableStyleElement type="headerRow" dxfId="72"/>
      <tableStyleElement type="totalRow" dxfId="71"/>
      <tableStyleElement type="firstColumn" dxfId="70"/>
      <tableStyleElement type="lastColumn" dxfId="69"/>
      <tableStyleElement type="firstRowStripe" dxfId="68"/>
      <tableStyleElement type="firstColumnStripe" dxfId="67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2" name="전체요약" displayName="전체요약" ref="A2:E15" totalsRowCount="1" headerRowDxfId="66" dataDxfId="64" totalsRowDxfId="62" headerRowBorderDxfId="65" tableBorderDxfId="63" dataCellStyle="쉼표 [0]">
  <tableColumns count="5">
    <tableColumn id="1" name="구분" totalsRowLabel="총 합계" dataDxfId="61" totalsRowDxfId="60"/>
    <tableColumn id="2" name="거래처 수" dataDxfId="59" totalsRowDxfId="58" dataCellStyle="쉼표 [0]"/>
    <tableColumn id="3" name="공급가액" totalsRowFunction="sum" dataDxfId="57" totalsRowDxfId="56" dataCellStyle="쉼표 [0]"/>
    <tableColumn id="4" name="공급대가" totalsRowFunction="sum" dataDxfId="55" totalsRowDxfId="54" dataCellStyle="쉼표 [0]"/>
    <tableColumn id="5" name="비고" dataDxfId="53" totalsRowDxfId="52" dataCellStyle="쉼표 [0]"/>
  </tableColumns>
  <tableStyleInfo name="TableStyleLight1 2" showFirstColumn="0" showLastColumn="0" showRowStripes="1" showColumnStripes="0"/>
</table>
</file>

<file path=xl/tables/table2.xml><?xml version="1.0" encoding="utf-8"?>
<table xmlns="http://schemas.openxmlformats.org/spreadsheetml/2006/main" id="3" name="거래처요약" displayName="거래처요약" ref="A1:H25" totalsRowCount="1" headerRowDxfId="51" dataDxfId="49" totalsRowDxfId="47" headerRowBorderDxfId="50" tableBorderDxfId="48">
  <tableColumns count="8">
    <tableColumn id="1" name="수탁기관" totalsRowLabel="총 합계" dataDxfId="46" totalsRowDxfId="45">
      <calculatedColumnFormula>"신원의료재단"</calculatedColumnFormula>
    </tableColumn>
    <tableColumn id="2" name="요양기관번호" dataDxfId="44" totalsRowDxfId="43"/>
    <tableColumn id="3" name="거래처명" dataDxfId="42" totalsRowDxfId="41">
      <calculatedColumnFormula>IFERROR(INDEX(상세내역[거래처명],MATCH(거래처요약[[#This Row],[요양기관번호]],상세내역[요양기관번호],0)),"[내역 없음]")</calculatedColumnFormula>
    </tableColumn>
    <tableColumn id="4" name="건 수" totalsRowFunction="sum" dataDxfId="40" totalsRowDxfId="39">
      <calculatedColumnFormula>IFERROR(SUMIF(상세내역[요양기관번호],거래처요약[[#This Row],[요양기관번호]],상세내역[건 수]),0)</calculatedColumnFormula>
    </tableColumn>
    <tableColumn id="5" name="수가계산액" totalsRowFunction="sum" dataDxfId="38" totalsRowDxfId="37">
      <calculatedColumnFormula>IFERROR(SUMIF(상세내역[요양기관번호],거래처요약[[#This Row],[요양기관번호]],상세내역[수가계산액]),0)</calculatedColumnFormula>
    </tableColumn>
    <tableColumn id="6" name="수수료율" totalsRowLabel="-" dataDxfId="36" totalsRowDxfId="35" dataCellStyle="백분율">
      <calculatedColumnFormula>IFERROR(INDEX(상세내역[수수료율],MATCH(거래처요약[[#This Row],[요양기관번호]],상세내역[요양기관번호],0)),"-")</calculatedColumnFormula>
    </tableColumn>
    <tableColumn id="7" name="공급가액" totalsRowFunction="custom" dataDxfId="34" totalsRowDxfId="33">
      <calculatedColumnFormula>IFERROR(거래처요약[[#This Row],[수가계산액]]*거래처요약[[#This Row],[수수료율]],0)</calculatedColumnFormula>
      <totalsRowFormula>ROUND(SUBTOTAL(109,[공급가액]),2)</totalsRowFormula>
    </tableColumn>
    <tableColumn id="8" name="공급대가" totalsRowFunction="custom" dataDxfId="32" totalsRowDxfId="31">
      <calculatedColumnFormula>거래처요약[[#This Row],[공급가액]]*1.1</calculatedColumnFormula>
      <totalsRowFormula>ROUND(SUBTOTAL(109,[공급대가]),2)</totalsRowFormula>
    </tableColumn>
  </tableColumns>
  <tableStyleInfo name="TableStyleLight1 2" showFirstColumn="0" showLastColumn="0" showRowStripes="1" showColumnStripes="0"/>
</table>
</file>

<file path=xl/tables/table3.xml><?xml version="1.0" encoding="utf-8"?>
<table xmlns="http://schemas.openxmlformats.org/spreadsheetml/2006/main" id="4" name="상세내역" displayName="상세내역" ref="A1:L1069" totalsRowCount="1" headerRowDxfId="29" dataDxfId="28" totalsRowDxfId="26" tableBorderDxfId="27">
  <tableColumns count="12">
    <tableColumn id="1" name="순번" totalsRowLabel="총 합계" dataDxfId="25" totalsRowDxfId="24">
      <calculatedColumnFormula>ROW(상세내역[[#This Row],[순번]])-ROW(상세내역[[#Headers],[순번]])</calculatedColumnFormula>
    </tableColumn>
    <tableColumn id="12" name="정산월" dataDxfId="23" totalsRowDxfId="22"/>
    <tableColumn id="2" name="요양기관번호" dataDxfId="21" totalsRowDxfId="20"/>
    <tableColumn id="3" name="거래처명" dataDxfId="19" totalsRowDxfId="18"/>
    <tableColumn id="4" name="보험코드" dataDxfId="17" totalsRowDxfId="16"/>
    <tableColumn id="5" name="검사코드" dataDxfId="15" totalsRowDxfId="14"/>
    <tableColumn id="6" name="검사명" dataDxfId="13" totalsRowDxfId="12"/>
    <tableColumn id="7" name="건 수" totalsRowFunction="sum" dataDxfId="11" totalsRowDxfId="10"/>
    <tableColumn id="8" name="수가계산액" totalsRowFunction="sum" dataDxfId="9" totalsRowDxfId="8"/>
    <tableColumn id="9" name="수수료율" totalsRowLabel="-" dataDxfId="7" totalsRowDxfId="6"/>
    <tableColumn id="10" name="공급가액" totalsRowFunction="custom" dataDxfId="5" totalsRowDxfId="4">
      <totalsRowFormula>ROUND(SUBTOTAL(109,[공급가액]),2)</totalsRowFormula>
    </tableColumn>
    <tableColumn id="11" name="공급대가" totalsRowFunction="custom" dataDxfId="3" totalsRowDxfId="2">
      <totalsRowFormula>ROUND(SUBTOTAL(109,[공급대가]),2)</totalsRowFormula>
    </tableColumn>
  </tableColumns>
  <tableStyleInfo name="TableStyleLight1 2" showFirstColumn="0" showLastColumn="0" showRowStripes="1" showColumnStripes="0"/>
</table>
</file>

<file path=xl/theme/theme1.xml><?xml version="1.0" encoding="utf-8"?>
<a:theme xmlns:a="http://schemas.openxmlformats.org/drawingml/2006/main" name="Office 2013 - 2022 테마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E15"/>
  <sheetViews>
    <sheetView showGridLines="0" zoomScale="85" zoomScaleNormal="85" workbookViewId="0">
      <selection activeCell="B8" sqref="B8"/>
    </sheetView>
  </sheetViews>
  <sheetFormatPr defaultRowHeight="16.5"/>
  <cols>
    <col min="1" max="2" width="10.625" style="4" customWidth="1"/>
    <col min="3" max="4" width="10.625" style="13" customWidth="1"/>
    <col min="5" max="5" width="50.625" style="4" customWidth="1"/>
    <col min="6" max="16384" width="9" style="12"/>
  </cols>
  <sheetData>
    <row r="1" spans="1:5" ht="24.95" customHeight="1">
      <c r="A1" s="7" t="str">
        <f>"□ 20"&amp;MID(상세내역!B2,3,2)&amp;"년 수수료 현황"</f>
        <v>□ 2026년 수수료 현황</v>
      </c>
      <c r="B1" s="1"/>
      <c r="C1" s="1"/>
      <c r="D1" s="2"/>
      <c r="E1" s="2"/>
    </row>
    <row r="2" spans="1:5" ht="24.95" customHeight="1" thickBot="1">
      <c r="A2" s="20" t="s">
        <v>14</v>
      </c>
      <c r="B2" s="20" t="s">
        <v>32</v>
      </c>
      <c r="C2" s="20" t="s">
        <v>17</v>
      </c>
      <c r="D2" s="20" t="s">
        <v>18</v>
      </c>
      <c r="E2" s="20" t="s">
        <v>26</v>
      </c>
    </row>
    <row r="3" spans="1:5" ht="24.95" customHeight="1" thickTop="1">
      <c r="A3" s="5" t="s">
        <v>13</v>
      </c>
      <c r="B3" s="8">
        <v>12</v>
      </c>
      <c r="C3" s="6">
        <v>3365082</v>
      </c>
      <c r="D3" s="6">
        <v>3701590.2</v>
      </c>
      <c r="E3" s="6" t="s">
        <v>513</v>
      </c>
    </row>
    <row r="4" spans="1:5" ht="24.95" customHeight="1">
      <c r="A4" s="5" t="s">
        <v>12</v>
      </c>
      <c r="B4" s="8">
        <v>13</v>
      </c>
      <c r="C4" s="6">
        <v>2528286.6</v>
      </c>
      <c r="D4" s="6">
        <v>2781115.26</v>
      </c>
      <c r="E4" s="6"/>
    </row>
    <row r="5" spans="1:5" ht="24.95" customHeight="1">
      <c r="A5" s="5" t="s">
        <v>11</v>
      </c>
      <c r="B5" s="8">
        <v>14</v>
      </c>
      <c r="C5" s="6">
        <v>3258731.4</v>
      </c>
      <c r="D5" s="6">
        <v>3584604.54</v>
      </c>
      <c r="E5" s="6"/>
    </row>
    <row r="6" spans="1:5" ht="24.95" customHeight="1">
      <c r="A6" s="5" t="s">
        <v>10</v>
      </c>
      <c r="B6" s="8">
        <v>21</v>
      </c>
      <c r="C6" s="13">
        <v>4114837.35</v>
      </c>
      <c r="D6" s="13">
        <v>4526321.09</v>
      </c>
      <c r="E6" s="6"/>
    </row>
    <row r="7" spans="1:5" ht="24.95" customHeight="1">
      <c r="A7" s="5" t="s">
        <v>9</v>
      </c>
      <c r="B7" s="8">
        <v>24</v>
      </c>
      <c r="C7" s="6">
        <v>4747860.75</v>
      </c>
      <c r="D7" s="6">
        <v>5222646.83</v>
      </c>
      <c r="E7" s="6"/>
    </row>
    <row r="8" spans="1:5" ht="24.95" customHeight="1">
      <c r="A8" s="5" t="s">
        <v>8</v>
      </c>
      <c r="B8" s="8">
        <v>23</v>
      </c>
      <c r="C8" s="6">
        <v>5275513.8</v>
      </c>
      <c r="D8" s="6">
        <v>5803065.1799999997</v>
      </c>
      <c r="E8" s="6"/>
    </row>
    <row r="9" spans="1:5" ht="24.95" customHeight="1">
      <c r="A9" s="5" t="s">
        <v>7</v>
      </c>
      <c r="B9" s="8"/>
      <c r="C9" s="6"/>
      <c r="D9" s="6"/>
      <c r="E9" s="6"/>
    </row>
    <row r="10" spans="1:5" ht="24.95" customHeight="1">
      <c r="A10" s="5" t="s">
        <v>6</v>
      </c>
      <c r="B10" s="8"/>
      <c r="C10" s="6"/>
      <c r="D10" s="6"/>
      <c r="E10" s="6"/>
    </row>
    <row r="11" spans="1:5" ht="24.95" customHeight="1">
      <c r="A11" s="5" t="s">
        <v>5</v>
      </c>
      <c r="B11" s="8"/>
      <c r="C11" s="6"/>
      <c r="D11" s="6"/>
      <c r="E11" s="6"/>
    </row>
    <row r="12" spans="1:5" ht="24.95" customHeight="1">
      <c r="A12" s="5" t="s">
        <v>4</v>
      </c>
      <c r="B12" s="8"/>
      <c r="C12" s="6"/>
      <c r="D12" s="6"/>
      <c r="E12" s="6"/>
    </row>
    <row r="13" spans="1:5" ht="24.95" customHeight="1">
      <c r="A13" s="5" t="s">
        <v>3</v>
      </c>
      <c r="B13" s="8"/>
      <c r="C13" s="6"/>
      <c r="D13" s="6"/>
      <c r="E13" s="6"/>
    </row>
    <row r="14" spans="1:5" ht="24.95" customHeight="1">
      <c r="A14" s="9" t="s">
        <v>2</v>
      </c>
      <c r="B14" s="10"/>
      <c r="E14" s="11"/>
    </row>
    <row r="15" spans="1:5">
      <c r="A15" s="3" t="s">
        <v>28</v>
      </c>
      <c r="B15" s="3"/>
      <c r="C15" s="13">
        <f>SUBTOTAL(109,[공급가액])</f>
        <v>23290311.900000002</v>
      </c>
      <c r="D15" s="13">
        <f>SUBTOTAL(109,[공급대가])</f>
        <v>25619343.100000001</v>
      </c>
    </row>
  </sheetData>
  <phoneticPr fontId="2" type="noConversion"/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L27"/>
  <sheetViews>
    <sheetView showGridLines="0" tabSelected="1" zoomScale="70" zoomScaleNormal="70" workbookViewId="0">
      <selection activeCell="G28" sqref="G28"/>
    </sheetView>
  </sheetViews>
  <sheetFormatPr defaultRowHeight="24.95" customHeight="1"/>
  <cols>
    <col min="1" max="2" width="12.625" style="4" customWidth="1"/>
    <col min="3" max="3" width="29" style="4" bestFit="1" customWidth="1"/>
    <col min="4" max="4" width="12.625" style="13" customWidth="1"/>
    <col min="5" max="5" width="15.625" style="13" customWidth="1"/>
    <col min="6" max="6" width="8.75" style="25" customWidth="1"/>
    <col min="7" max="8" width="15.625" style="13" customWidth="1"/>
  </cols>
  <sheetData>
    <row r="1" spans="1:10" ht="24.95" customHeight="1" thickBot="1">
      <c r="A1" s="20" t="s">
        <v>21</v>
      </c>
      <c r="B1" s="20" t="s">
        <v>22</v>
      </c>
      <c r="C1" s="20" t="s">
        <v>24</v>
      </c>
      <c r="D1" s="20" t="s">
        <v>25</v>
      </c>
      <c r="E1" s="20" t="s">
        <v>34</v>
      </c>
      <c r="F1" s="20" t="s">
        <v>23</v>
      </c>
      <c r="G1" s="20" t="s">
        <v>17</v>
      </c>
      <c r="H1" s="20" t="s">
        <v>18</v>
      </c>
    </row>
    <row r="2" spans="1:10" ht="24.95" customHeight="1" thickTop="1">
      <c r="A2" s="15" t="str">
        <f t="shared" ref="A2" si="0">"신원의료재단"</f>
        <v>신원의료재단</v>
      </c>
      <c r="B2" s="15" t="s">
        <v>409</v>
      </c>
      <c r="C2" s="21" t="str">
        <f>IFERROR(INDEX(상세내역[거래처명],MATCH(거래처요약[[#This Row],[요양기관번호]],상세내역[요양기관번호],0)),"[내역 없음]")</f>
        <v>한맘플러스재활의학과의원</v>
      </c>
      <c r="D2" s="24">
        <f>IFERROR(SUMIF(상세내역[요양기관번호],거래처요약[[#This Row],[요양기관번호]],상세내역[건 수]),0)</f>
        <v>44</v>
      </c>
      <c r="E2" s="24">
        <f>IFERROR(SUMIF(상세내역[요양기관번호],거래처요약[[#This Row],[요양기관번호]],상세내역[수가계산액]),0)</f>
        <v>914230</v>
      </c>
      <c r="F2" s="30">
        <f>IFERROR(INDEX(상세내역[수수료율],MATCH(거래처요약[[#This Row],[요양기관번호]],상세내역[요양기관번호],0)),"-")</f>
        <v>1.4999999999999999E-2</v>
      </c>
      <c r="G2" s="24">
        <f>IFERROR(거래처요약[[#This Row],[수가계산액]]*거래처요약[[#This Row],[수수료율]],0)</f>
        <v>13713.449999999999</v>
      </c>
      <c r="H2" s="24">
        <f>거래처요약[[#This Row],[공급가액]]*1.1</f>
        <v>15084.795</v>
      </c>
      <c r="J2" t="s">
        <v>410</v>
      </c>
    </row>
    <row r="3" spans="1:10" ht="24.95" customHeight="1">
      <c r="A3" s="9" t="str">
        <f t="shared" ref="A3:A24" si="1">"신원의료재단"</f>
        <v>신원의료재단</v>
      </c>
      <c r="B3" s="9" t="s">
        <v>591</v>
      </c>
      <c r="C3" s="4" t="str">
        <f>IFERROR(INDEX(상세내역[거래처명],MATCH(거래처요약[[#This Row],[요양기관번호]],상세내역[요양기관번호],0)),"[내역 없음]")</f>
        <v>연앤네이쳐산부인과</v>
      </c>
      <c r="D3" s="13">
        <f>IFERROR(SUMIF(상세내역[요양기관번호],거래처요약[[#This Row],[요양기관번호]],상세내역[건 수]),0)</f>
        <v>1537</v>
      </c>
      <c r="E3" s="13">
        <f>IFERROR(SUMIF(상세내역[요양기관번호],거래처요약[[#This Row],[요양기관번호]],상세내역[수가계산액]),0)</f>
        <v>18801240</v>
      </c>
      <c r="F3" s="31">
        <f>IFERROR(INDEX(상세내역[수수료율],MATCH(거래처요약[[#This Row],[요양기관번호]],상세내역[요양기관번호],0)),"-")</f>
        <v>1.4999999999999999E-2</v>
      </c>
      <c r="G3" s="13">
        <f>IFERROR(거래처요약[[#This Row],[수가계산액]]*거래처요약[[#This Row],[수수료율]],0)</f>
        <v>282018.59999999998</v>
      </c>
      <c r="H3" s="13">
        <f>거래처요약[[#This Row],[공급가액]]*1.1</f>
        <v>310220.46000000002</v>
      </c>
      <c r="J3" t="s">
        <v>592</v>
      </c>
    </row>
    <row r="4" spans="1:10" ht="24.95" customHeight="1">
      <c r="A4" s="9" t="str">
        <f t="shared" si="1"/>
        <v>신원의료재단</v>
      </c>
      <c r="B4" s="9" t="s">
        <v>639</v>
      </c>
      <c r="C4" s="4" t="str">
        <f>IFERROR(INDEX(상세내역[거래처명],MATCH(거래처요약[[#This Row],[요양기관번호]],상세내역[요양기관번호],0)),"[내역 없음]")</f>
        <v>강남본정형외과의원</v>
      </c>
      <c r="D4" s="13">
        <f>IFERROR(SUMIF(상세내역[요양기관번호],거래처요약[[#This Row],[요양기관번호]],상세내역[건 수]),0)</f>
        <v>592</v>
      </c>
      <c r="E4" s="13">
        <f>IFERROR(SUMIF(상세내역[요양기관번호],거래처요약[[#This Row],[요양기관번호]],상세내역[수가계산액]),0)</f>
        <v>3704020</v>
      </c>
      <c r="F4" s="31">
        <f>IFERROR(INDEX(상세내역[수수료율],MATCH(거래처요약[[#This Row],[요양기관번호]],상세내역[요양기관번호],0)),"-")</f>
        <v>1.4999999999999999E-2</v>
      </c>
      <c r="G4" s="13">
        <f>IFERROR(거래처요약[[#This Row],[수가계산액]]*거래처요약[[#This Row],[수수료율]],0)</f>
        <v>55560.299999999996</v>
      </c>
      <c r="H4" s="13">
        <f>거래처요약[[#This Row],[공급가액]]*1.1</f>
        <v>61116.33</v>
      </c>
      <c r="J4" t="s">
        <v>640</v>
      </c>
    </row>
    <row r="5" spans="1:10" ht="24.95" customHeight="1">
      <c r="A5" s="9" t="str">
        <f t="shared" si="1"/>
        <v>신원의료재단</v>
      </c>
      <c r="B5" s="9" t="s">
        <v>411</v>
      </c>
      <c r="C5" s="4" t="str">
        <f>IFERROR(INDEX(상세내역[거래처명],MATCH(거래처요약[[#This Row],[요양기관번호]],상세내역[요양기관번호],0)),"[내역 없음]")</f>
        <v>조아라산부인과의원</v>
      </c>
      <c r="D5" s="13">
        <f>IFERROR(SUMIF(상세내역[요양기관번호],거래처요약[[#This Row],[요양기관번호]],상세내역[건 수]),0)</f>
        <v>1737</v>
      </c>
      <c r="E5" s="13">
        <f>IFERROR(SUMIF(상세내역[요양기관번호],거래처요약[[#This Row],[요양기관번호]],상세내역[수가계산액]),0)</f>
        <v>35636240</v>
      </c>
      <c r="F5" s="31">
        <f>IFERROR(INDEX(상세내역[수수료율],MATCH(거래처요약[[#This Row],[요양기관번호]],상세내역[요양기관번호],0)),"-")</f>
        <v>1.4999999999999999E-2</v>
      </c>
      <c r="G5" s="13">
        <f>IFERROR(거래처요약[[#This Row],[수가계산액]]*거래처요약[[#This Row],[수수료율]],0)</f>
        <v>534543.6</v>
      </c>
      <c r="H5" s="13">
        <f>거래처요약[[#This Row],[공급가액]]*1.1</f>
        <v>587997.96000000008</v>
      </c>
      <c r="J5" t="s">
        <v>412</v>
      </c>
    </row>
    <row r="6" spans="1:10" ht="24.95" customHeight="1">
      <c r="A6" s="9" t="str">
        <f t="shared" si="1"/>
        <v>신원의료재단</v>
      </c>
      <c r="B6" s="9" t="s">
        <v>567</v>
      </c>
      <c r="C6" s="4" t="str">
        <f>IFERROR(INDEX(상세내역[거래처명],MATCH(거래처요약[[#This Row],[요양기관번호]],상세내역[요양기관번호],0)),"[내역 없음]")</f>
        <v>메디엘산부인과의원</v>
      </c>
      <c r="D6" s="13">
        <f>IFERROR(SUMIF(상세내역[요양기관번호],거래처요약[[#This Row],[요양기관번호]],상세내역[건 수]),0)</f>
        <v>1686</v>
      </c>
      <c r="E6" s="13">
        <f>IFERROR(SUMIF(상세내역[요양기관번호],거래처요약[[#This Row],[요양기관번호]],상세내역[수가계산액]),0)</f>
        <v>40720430</v>
      </c>
      <c r="F6" s="31">
        <f>IFERROR(INDEX(상세내역[수수료율],MATCH(거래처요약[[#This Row],[요양기관번호]],상세내역[요양기관번호],0)),"-")</f>
        <v>1.4999999999999999E-2</v>
      </c>
      <c r="G6" s="13">
        <f>IFERROR(거래처요약[[#This Row],[수가계산액]]*거래처요약[[#This Row],[수수료율]],0)</f>
        <v>610806.44999999995</v>
      </c>
      <c r="H6" s="13">
        <f>거래처요약[[#This Row],[공급가액]]*1.1</f>
        <v>671887.09499999997</v>
      </c>
      <c r="J6" t="s">
        <v>568</v>
      </c>
    </row>
    <row r="7" spans="1:10" ht="24.95" customHeight="1">
      <c r="A7" s="9" t="str">
        <f t="shared" si="1"/>
        <v>신원의료재단</v>
      </c>
      <c r="B7" s="9" t="s">
        <v>649</v>
      </c>
      <c r="C7" s="4" t="str">
        <f>IFERROR(INDEX(상세내역[거래처명],MATCH(거래처요약[[#This Row],[요양기관번호]],상세내역[요양기관번호],0)),"[내역 없음]")</f>
        <v>사가정연세365정형외과</v>
      </c>
      <c r="D7" s="13">
        <f>IFERROR(SUMIF(상세내역[요양기관번호],거래처요약[[#This Row],[요양기관번호]],상세내역[건 수]),0)</f>
        <v>526</v>
      </c>
      <c r="E7" s="13">
        <f>IFERROR(SUMIF(상세내역[요양기관번호],거래처요약[[#This Row],[요양기관번호]],상세내역[수가계산액]),0)</f>
        <v>1535850</v>
      </c>
      <c r="F7" s="31">
        <f>IFERROR(INDEX(상세내역[수수료율],MATCH(거래처요약[[#This Row],[요양기관번호]],상세내역[요양기관번호],0)),"-")</f>
        <v>1.4999999999999999E-2</v>
      </c>
      <c r="G7" s="13">
        <f>IFERROR(거래처요약[[#This Row],[수가계산액]]*거래처요약[[#This Row],[수수료율]],0)</f>
        <v>23037.75</v>
      </c>
      <c r="H7" s="13">
        <f>거래처요약[[#This Row],[공급가액]]*1.1</f>
        <v>25341.525000000001</v>
      </c>
      <c r="J7" t="s">
        <v>650</v>
      </c>
    </row>
    <row r="8" spans="1:10" ht="24.95" customHeight="1">
      <c r="A8" s="9" t="str">
        <f t="shared" si="1"/>
        <v>신원의료재단</v>
      </c>
      <c r="B8" s="9" t="s">
        <v>36</v>
      </c>
      <c r="C8" s="4" t="str">
        <f>IFERROR(INDEX(상세내역[거래처명],MATCH(거래처요약[[#This Row],[요양기관번호]],상세내역[요양기관번호],0)),"[내역 없음]")</f>
        <v>웰니스병원</v>
      </c>
      <c r="D8" s="13">
        <f>IFERROR(SUMIF(상세내역[요양기관번호],거래처요약[[#This Row],[요양기관번호]],상세내역[건 수]),0)</f>
        <v>1256</v>
      </c>
      <c r="E8" s="13">
        <f>IFERROR(SUMIF(상세내역[요양기관번호],거래처요약[[#This Row],[요양기관번호]],상세내역[수가계산액]),0)</f>
        <v>34907010</v>
      </c>
      <c r="F8" s="31">
        <f>IFERROR(INDEX(상세내역[수수료율],MATCH(거래처요약[[#This Row],[요양기관번호]],상세내역[요양기관번호],0)),"-")</f>
        <v>1.4999999999999999E-2</v>
      </c>
      <c r="G8" s="13">
        <f>IFERROR(거래처요약[[#This Row],[수가계산액]]*거래처요약[[#This Row],[수수료율]],0)</f>
        <v>523605.14999999997</v>
      </c>
      <c r="H8" s="13">
        <f>거래처요약[[#This Row],[공급가액]]*1.1</f>
        <v>575965.66500000004</v>
      </c>
      <c r="J8" t="s">
        <v>37</v>
      </c>
    </row>
    <row r="9" spans="1:10" ht="24.95" customHeight="1">
      <c r="A9" s="9" t="str">
        <f t="shared" si="1"/>
        <v>신원의료재단</v>
      </c>
      <c r="B9" s="9" t="s">
        <v>657</v>
      </c>
      <c r="C9" s="4" t="str">
        <f>IFERROR(INDEX(상세내역[거래처명],MATCH(거래처요약[[#This Row],[요양기관번호]],상세내역[요양기관번호],0)),"[내역 없음]")</f>
        <v>안무경가정의학과</v>
      </c>
      <c r="D9" s="13">
        <f>IFERROR(SUMIF(상세내역[요양기관번호],거래처요약[[#This Row],[요양기관번호]],상세내역[건 수]),0)</f>
        <v>774</v>
      </c>
      <c r="E9" s="13">
        <f>IFERROR(SUMIF(상세내역[요양기관번호],거래처요약[[#This Row],[요양기관번호]],상세내역[수가계산액]),0)</f>
        <v>1681380</v>
      </c>
      <c r="F9" s="31">
        <f>IFERROR(INDEX(상세내역[수수료율],MATCH(거래처요약[[#This Row],[요양기관번호]],상세내역[요양기관번호],0)),"-")</f>
        <v>1.4999999999999999E-2</v>
      </c>
      <c r="G9" s="13">
        <f>IFERROR(거래처요약[[#This Row],[수가계산액]]*거래처요약[[#This Row],[수수료율]],0)</f>
        <v>25220.7</v>
      </c>
      <c r="H9" s="13">
        <f>거래처요약[[#This Row],[공급가액]]*1.1</f>
        <v>27742.770000000004</v>
      </c>
      <c r="J9" t="s">
        <v>658</v>
      </c>
    </row>
    <row r="10" spans="1:10" ht="24.95" customHeight="1">
      <c r="A10" s="9" t="str">
        <f t="shared" si="1"/>
        <v>신원의료재단</v>
      </c>
      <c r="B10" s="9" t="s">
        <v>164</v>
      </c>
      <c r="C10" s="4" t="str">
        <f>IFERROR(INDEX(상세내역[거래처명],MATCH(거래처요약[[#This Row],[요양기관번호]],상세내역[요양기관번호],0)),"[내역 없음]")</f>
        <v>이앤미치과병원</v>
      </c>
      <c r="D10" s="13">
        <f>IFERROR(SUMIF(상세내역[요양기관번호],거래처요약[[#This Row],[요양기관번호]],상세내역[건 수]),0)</f>
        <v>1136</v>
      </c>
      <c r="E10" s="13">
        <f>IFERROR(SUMIF(상세내역[요양기관번호],거래처요약[[#This Row],[요양기관번호]],상세내역[수가계산액]),0)</f>
        <v>10996680</v>
      </c>
      <c r="F10" s="31">
        <f>IFERROR(INDEX(상세내역[수수료율],MATCH(거래처요약[[#This Row],[요양기관번호]],상세내역[요양기관번호],0)),"-")</f>
        <v>1.4999999999999999E-2</v>
      </c>
      <c r="G10" s="13">
        <f>IFERROR(거래처요약[[#This Row],[수가계산액]]*거래처요약[[#This Row],[수수료율]],0)</f>
        <v>164950.19999999998</v>
      </c>
      <c r="H10" s="13">
        <f>거래처요약[[#This Row],[공급가액]]*1.1</f>
        <v>181445.22</v>
      </c>
      <c r="J10" t="s">
        <v>165</v>
      </c>
    </row>
    <row r="11" spans="1:10" ht="24.95" customHeight="1">
      <c r="A11" s="9" t="str">
        <f t="shared" si="1"/>
        <v>신원의료재단</v>
      </c>
      <c r="B11" s="9" t="s">
        <v>309</v>
      </c>
      <c r="C11" s="4" t="str">
        <f>IFERROR(INDEX(상세내역[거래처명],MATCH(거래처요약[[#This Row],[요양기관번호]],상세내역[요양기관번호],0)),"[내역 없음]")</f>
        <v>송도우리아이병원</v>
      </c>
      <c r="D11" s="13">
        <f>IFERROR(SUMIF(상세내역[요양기관번호],거래처요약[[#This Row],[요양기관번호]],상세내역[건 수]),0)</f>
        <v>813</v>
      </c>
      <c r="E11" s="13">
        <f>IFERROR(SUMIF(상세내역[요양기관번호],거래처요약[[#This Row],[요양기관번호]],상세내역[수가계산액]),0)</f>
        <v>45258150</v>
      </c>
      <c r="F11" s="31">
        <f>IFERROR(INDEX(상세내역[수수료율],MATCH(거래처요약[[#This Row],[요양기관번호]],상세내역[요양기관번호],0)),"-")</f>
        <v>1.4999999999999999E-2</v>
      </c>
      <c r="G11" s="13">
        <f>IFERROR(거래처요약[[#This Row],[수가계산액]]*거래처요약[[#This Row],[수수료율]],0)</f>
        <v>678872.25</v>
      </c>
      <c r="H11" s="13">
        <f>거래처요약[[#This Row],[공급가액]]*1.1</f>
        <v>746759.47500000009</v>
      </c>
      <c r="J11" t="s">
        <v>408</v>
      </c>
    </row>
    <row r="12" spans="1:10" ht="24.95" customHeight="1">
      <c r="A12" s="9" t="str">
        <f t="shared" si="1"/>
        <v>신원의료재단</v>
      </c>
      <c r="B12" s="9" t="s">
        <v>329</v>
      </c>
      <c r="C12" s="4" t="str">
        <f>IFERROR(INDEX(상세내역[거래처명],MATCH(거래처요약[[#This Row],[요양기관번호]],상세내역[요양기관번호],0)),"[내역 없음]")</f>
        <v>더미즈병원</v>
      </c>
      <c r="D12" s="13">
        <f>IFERROR(SUMIF(상세내역[요양기관번호],거래처요약[[#This Row],[요양기관번호]],상세내역[건 수]),0)</f>
        <v>310</v>
      </c>
      <c r="E12" s="13">
        <f>IFERROR(SUMIF(상세내역[요양기관번호],거래처요약[[#This Row],[요양기관번호]],상세내역[수가계산액]),0)</f>
        <v>6976840</v>
      </c>
      <c r="F12" s="31">
        <f>IFERROR(INDEX(상세내역[수수료율],MATCH(거래처요약[[#This Row],[요양기관번호]],상세내역[요양기관번호],0)),"-")</f>
        <v>1.4999999999999999E-2</v>
      </c>
      <c r="G12" s="13">
        <f>IFERROR(거래처요약[[#This Row],[수가계산액]]*거래처요약[[#This Row],[수수료율]],0)</f>
        <v>104652.59999999999</v>
      </c>
      <c r="H12" s="13">
        <f>거래처요약[[#This Row],[공급가액]]*1.1</f>
        <v>115117.86</v>
      </c>
      <c r="J12" t="s">
        <v>330</v>
      </c>
    </row>
    <row r="13" spans="1:10" ht="24.95" customHeight="1">
      <c r="A13" s="9" t="str">
        <f t="shared" si="1"/>
        <v>신원의료재단</v>
      </c>
      <c r="B13" s="9" t="s">
        <v>715</v>
      </c>
      <c r="C13" s="4" t="str">
        <f>IFERROR(INDEX(상세내역[거래처명],MATCH(거래처요약[[#This Row],[요양기관번호]],상세내역[요양기관번호],0)),"[내역 없음]")</f>
        <v>늘푸른병원(덕양)</v>
      </c>
      <c r="D13" s="13">
        <f>IFERROR(SUMIF(상세내역[요양기관번호],거래처요약[[#This Row],[요양기관번호]],상세내역[건 수]),0)</f>
        <v>748</v>
      </c>
      <c r="E13" s="13">
        <f>IFERROR(SUMIF(상세내역[요양기관번호],거래처요약[[#This Row],[요양기관번호]],상세내역[수가계산액]),0)</f>
        <v>2552590</v>
      </c>
      <c r="F13" s="31">
        <f>IFERROR(INDEX(상세내역[수수료율],MATCH(거래처요약[[#This Row],[요양기관번호]],상세내역[요양기관번호],0)),"-")</f>
        <v>1.4999999999999999E-2</v>
      </c>
      <c r="G13" s="13">
        <f>IFERROR(거래처요약[[#This Row],[수가계산액]]*거래처요약[[#This Row],[수수료율]],0)</f>
        <v>38288.85</v>
      </c>
      <c r="H13" s="13">
        <f>거래처요약[[#This Row],[공급가액]]*1.1</f>
        <v>42117.735000000001</v>
      </c>
      <c r="J13" t="s">
        <v>716</v>
      </c>
    </row>
    <row r="14" spans="1:10" ht="24.95" customHeight="1">
      <c r="A14" s="9" t="str">
        <f t="shared" si="1"/>
        <v>신원의료재단</v>
      </c>
      <c r="B14" s="9" t="s">
        <v>700</v>
      </c>
      <c r="C14" s="4" t="str">
        <f>IFERROR(INDEX(상세내역[거래처명],MATCH(거래처요약[[#This Row],[요양기관번호]],상세내역[요양기관번호],0)),"[내역 없음]")</f>
        <v>이동훈내과의원</v>
      </c>
      <c r="D14" s="13">
        <f>IFERROR(SUMIF(상세내역[요양기관번호],거래처요약[[#This Row],[요양기관번호]],상세내역[건 수]),0)</f>
        <v>181</v>
      </c>
      <c r="E14" s="13">
        <f>IFERROR(SUMIF(상세내역[요양기관번호],거래처요약[[#This Row],[요양기관번호]],상세내역[수가계산액]),0)</f>
        <v>808880</v>
      </c>
      <c r="F14" s="31">
        <f>IFERROR(INDEX(상세내역[수수료율],MATCH(거래처요약[[#This Row],[요양기관번호]],상세내역[요양기관번호],0)),"-")</f>
        <v>1.4999999999999999E-2</v>
      </c>
      <c r="G14" s="13">
        <f>IFERROR(거래처요약[[#This Row],[수가계산액]]*거래처요약[[#This Row],[수수료율]],0)</f>
        <v>12133.199999999999</v>
      </c>
      <c r="H14" s="13">
        <f>거래처요약[[#This Row],[공급가액]]*1.1</f>
        <v>13346.52</v>
      </c>
      <c r="J14" t="s">
        <v>701</v>
      </c>
    </row>
    <row r="15" spans="1:10" ht="24.95" customHeight="1">
      <c r="A15" s="9" t="str">
        <f t="shared" si="1"/>
        <v>신원의료재단</v>
      </c>
      <c r="B15" s="9" t="s">
        <v>506</v>
      </c>
      <c r="C15" s="4" t="str">
        <f>IFERROR(INDEX(상세내역[거래처명],MATCH(거래처요약[[#This Row],[요양기관번호]],상세내역[요양기관번호],0)),"[내역 없음]")</f>
        <v>녹색정형외과의원</v>
      </c>
      <c r="D15" s="13">
        <f>IFERROR(SUMIF(상세내역[요양기관번호],거래처요약[[#This Row],[요양기관번호]],상세내역[건 수]),0)</f>
        <v>167</v>
      </c>
      <c r="E15" s="13">
        <f>IFERROR(SUMIF(상세내역[요양기관번호],거래처요약[[#This Row],[요양기관번호]],상세내역[수가계산액]),0)</f>
        <v>490050</v>
      </c>
      <c r="F15" s="31">
        <f>IFERROR(INDEX(상세내역[수수료율],MATCH(거래처요약[[#This Row],[요양기관번호]],상세내역[요양기관번호],0)),"-")</f>
        <v>1.4999999999999999E-2</v>
      </c>
      <c r="G15" s="13">
        <f>IFERROR(거래처요약[[#This Row],[수가계산액]]*거래처요약[[#This Row],[수수료율]],0)</f>
        <v>7350.75</v>
      </c>
      <c r="H15" s="13">
        <f>거래처요약[[#This Row],[공급가액]]*1.1</f>
        <v>8085.8250000000007</v>
      </c>
      <c r="J15" t="s">
        <v>507</v>
      </c>
    </row>
    <row r="16" spans="1:10" ht="24.95" customHeight="1">
      <c r="A16" s="9" t="str">
        <f t="shared" si="1"/>
        <v>신원의료재단</v>
      </c>
      <c r="B16" s="9" t="s">
        <v>668</v>
      </c>
      <c r="C16" s="4" t="str">
        <f>IFERROR(INDEX(상세내역[거래처명],MATCH(거래처요약[[#This Row],[요양기관번호]],상세내역[요양기관번호],0)),"[내역 없음]")</f>
        <v>박지원산부인과</v>
      </c>
      <c r="D16" s="13">
        <f>IFERROR(SUMIF(상세내역[요양기관번호],거래처요약[[#This Row],[요양기관번호]],상세내역[건 수]),0)</f>
        <v>321</v>
      </c>
      <c r="E16" s="13">
        <f>IFERROR(SUMIF(상세내역[요양기관번호],거래처요약[[#This Row],[요양기관번호]],상세내역[수가계산액]),0)</f>
        <v>8286910</v>
      </c>
      <c r="F16" s="31">
        <f>IFERROR(INDEX(상세내역[수수료율],MATCH(거래처요약[[#This Row],[요양기관번호]],상세내역[요양기관번호],0)),"-")</f>
        <v>1.4999999999999999E-2</v>
      </c>
      <c r="G16" s="13">
        <f>IFERROR(거래처요약[[#This Row],[수가계산액]]*거래처요약[[#This Row],[수수료율]],0)</f>
        <v>124303.65</v>
      </c>
      <c r="H16" s="13">
        <f>거래처요약[[#This Row],[공급가액]]*1.1</f>
        <v>136734.01500000001</v>
      </c>
      <c r="J16" t="s">
        <v>669</v>
      </c>
    </row>
    <row r="17" spans="1:12" ht="24.95" customHeight="1">
      <c r="A17" s="9" t="str">
        <f t="shared" si="1"/>
        <v>신원의료재단</v>
      </c>
      <c r="B17" s="9" t="s">
        <v>336</v>
      </c>
      <c r="C17" s="4" t="str">
        <f>IFERROR(INDEX(상세내역[거래처명],MATCH(거래처요약[[#This Row],[요양기관번호]],상세내역[요양기관번호],0)),"[내역 없음]")</f>
        <v>아이본병원</v>
      </c>
      <c r="D17" s="13">
        <f>IFERROR(SUMIF(상세내역[요양기관번호],거래처요약[[#This Row],[요양기관번호]],상세내역[건 수]),0)</f>
        <v>75</v>
      </c>
      <c r="E17" s="13">
        <f>IFERROR(SUMIF(상세내역[요양기관번호],거래처요약[[#This Row],[요양기관번호]],상세내역[수가계산액]),0)</f>
        <v>1470180</v>
      </c>
      <c r="F17" s="31">
        <f>IFERROR(INDEX(상세내역[수수료율],MATCH(거래처요약[[#This Row],[요양기관번호]],상세내역[요양기관번호],0)),"-")</f>
        <v>1.4999999999999999E-2</v>
      </c>
      <c r="G17" s="13">
        <f>IFERROR(거래처요약[[#This Row],[수가계산액]]*거래처요약[[#This Row],[수수료율]],0)</f>
        <v>22052.7</v>
      </c>
      <c r="H17" s="13">
        <f>거래처요약[[#This Row],[공급가액]]*1.1</f>
        <v>24257.97</v>
      </c>
      <c r="J17" t="s">
        <v>337</v>
      </c>
    </row>
    <row r="18" spans="1:12" ht="24.95" customHeight="1">
      <c r="A18" s="9" t="str">
        <f t="shared" si="1"/>
        <v>신원의료재단</v>
      </c>
      <c r="B18" s="9" t="s">
        <v>672</v>
      </c>
      <c r="C18" s="4" t="str">
        <f>IFERROR(INDEX(상세내역[거래처명],MATCH(거래처요약[[#This Row],[요양기관번호]],상세내역[요양기관번호],0)),"[내역 없음]")</f>
        <v>로이여성의원</v>
      </c>
      <c r="D18" s="13">
        <f>IFERROR(SUMIF(상세내역[요양기관번호],거래처요약[[#This Row],[요양기관번호]],상세내역[건 수]),0)</f>
        <v>1736</v>
      </c>
      <c r="E18" s="13">
        <f>IFERROR(SUMIF(상세내역[요양기관번호],거래처요약[[#This Row],[요양기관번호]],상세내역[수가계산액]),0)</f>
        <v>33857970</v>
      </c>
      <c r="F18" s="31">
        <f>IFERROR(INDEX(상세내역[수수료율],MATCH(거래처요약[[#This Row],[요양기관번호]],상세내역[요양기관번호],0)),"-")</f>
        <v>1.4999999999999999E-2</v>
      </c>
      <c r="G18" s="13">
        <f>IFERROR(거래처요약[[#This Row],[수가계산액]]*거래처요약[[#This Row],[수수료율]],0)</f>
        <v>507869.55</v>
      </c>
      <c r="H18" s="13">
        <f>거래처요약[[#This Row],[공급가액]]*1.1</f>
        <v>558656.505</v>
      </c>
      <c r="J18" t="s">
        <v>673</v>
      </c>
    </row>
    <row r="19" spans="1:12" ht="24.95" customHeight="1">
      <c r="A19" s="9" t="str">
        <f t="shared" si="1"/>
        <v>신원의료재단</v>
      </c>
      <c r="B19" s="9" t="s">
        <v>340</v>
      </c>
      <c r="C19" s="4" t="str">
        <f>IFERROR(INDEX(상세내역[거래처명],MATCH(거래처요약[[#This Row],[요양기관번호]],상세내역[요양기관번호],0)),"[내역 없음]")</f>
        <v>바른마음유외과</v>
      </c>
      <c r="D19" s="13">
        <f>IFERROR(SUMIF(상세내역[요양기관번호],거래처요약[[#This Row],[요양기관번호]],상세내역[건 수]),0)</f>
        <v>841</v>
      </c>
      <c r="E19" s="13">
        <f>IFERROR(SUMIF(상세내역[요양기관번호],거래처요약[[#This Row],[요양기관번호]],상세내역[수가계산액]),0)</f>
        <v>6526630</v>
      </c>
      <c r="F19" s="31">
        <f>IFERROR(INDEX(상세내역[수수료율],MATCH(거래처요약[[#This Row],[요양기관번호]],상세내역[요양기관번호],0)),"-")</f>
        <v>1.4999999999999999E-2</v>
      </c>
      <c r="G19" s="13">
        <f>IFERROR(거래처요약[[#This Row],[수가계산액]]*거래처요약[[#This Row],[수수료율]],0)</f>
        <v>97899.45</v>
      </c>
      <c r="H19" s="13">
        <f>거래처요약[[#This Row],[공급가액]]*1.1</f>
        <v>107689.395</v>
      </c>
      <c r="J19" t="s">
        <v>341</v>
      </c>
    </row>
    <row r="20" spans="1:12" ht="24.95" customHeight="1">
      <c r="A20" s="9" t="str">
        <f t="shared" si="1"/>
        <v>신원의료재단</v>
      </c>
      <c r="B20" s="9" t="s">
        <v>713</v>
      </c>
      <c r="C20" s="4" t="str">
        <f>IFERROR(INDEX(상세내역[거래처명],MATCH(거래처요약[[#This Row],[요양기관번호]],상세내역[요양기관번호],0)),"[내역 없음]")</f>
        <v>리본여성의원</v>
      </c>
      <c r="D20" s="13">
        <f>IFERROR(SUMIF(상세내역[요양기관번호],거래처요약[[#This Row],[요양기관번호]],상세내역[건 수]),0)</f>
        <v>539</v>
      </c>
      <c r="E20" s="13">
        <f>IFERROR(SUMIF(상세내역[요양기관번호],거래처요약[[#This Row],[요양기관번호]],상세내역[수가계산액]),0)</f>
        <v>16569150</v>
      </c>
      <c r="F20" s="31">
        <f>IFERROR(INDEX(상세내역[수수료율],MATCH(거래처요약[[#This Row],[요양기관번호]],상세내역[요양기관번호],0)),"-")</f>
        <v>1.4999999999999999E-2</v>
      </c>
      <c r="G20" s="13">
        <f>IFERROR(거래처요약[[#This Row],[수가계산액]]*거래처요약[[#This Row],[수수료율]],0)</f>
        <v>248537.25</v>
      </c>
      <c r="H20" s="13">
        <f>거래처요약[[#This Row],[공급가액]]*1.1</f>
        <v>273390.97500000003</v>
      </c>
      <c r="J20" t="s">
        <v>714</v>
      </c>
    </row>
    <row r="21" spans="1:12" ht="24.95" customHeight="1">
      <c r="A21" s="9" t="str">
        <f t="shared" si="1"/>
        <v>신원의료재단</v>
      </c>
      <c r="B21" s="9" t="s">
        <v>469</v>
      </c>
      <c r="C21" s="4" t="str">
        <f>IFERROR(INDEX(상세내역[거래처명],MATCH(거래처요약[[#This Row],[요양기관번호]],상세내역[요양기관번호],0)),"[내역 없음]")</f>
        <v>아라온여성의원</v>
      </c>
      <c r="D21" s="13">
        <f>IFERROR(SUMIF(상세내역[요양기관번호],거래처요약[[#This Row],[요양기관번호]],상세내역[건 수]),0)</f>
        <v>2016</v>
      </c>
      <c r="E21" s="13">
        <f>IFERROR(SUMIF(상세내역[요양기관번호],거래처요약[[#This Row],[요양기관번호]],상세내역[수가계산액]),0)</f>
        <v>44373700</v>
      </c>
      <c r="F21" s="31">
        <f>IFERROR(INDEX(상세내역[수수료율],MATCH(거래처요약[[#This Row],[요양기관번호]],상세내역[요양기관번호],0)),"-")</f>
        <v>1.4999999999999999E-2</v>
      </c>
      <c r="G21" s="13">
        <f>IFERROR(거래처요약[[#This Row],[수가계산액]]*거래처요약[[#This Row],[수수료율]],0)</f>
        <v>665605.5</v>
      </c>
      <c r="H21" s="13">
        <f>거래처요약[[#This Row],[공급가액]]*1.1</f>
        <v>732166.05</v>
      </c>
      <c r="J21" t="s">
        <v>470</v>
      </c>
    </row>
    <row r="22" spans="1:12" ht="24.95" customHeight="1">
      <c r="A22" s="9" t="str">
        <f t="shared" si="1"/>
        <v>신원의료재단</v>
      </c>
      <c r="B22" s="9" t="s">
        <v>353</v>
      </c>
      <c r="C22" s="4" t="str">
        <f>IFERROR(INDEX(상세내역[거래처명],MATCH(거래처요약[[#This Row],[요양기관번호]],상세내역[요양기관번호],0)),"[내역 없음]")</f>
        <v>정유연산부인과의원</v>
      </c>
      <c r="D22" s="13">
        <f>IFERROR(SUMIF(상세내역[요양기관번호],거래처요약[[#This Row],[요양기관번호]],상세내역[건 수]),0)</f>
        <v>1587</v>
      </c>
      <c r="E22" s="13">
        <f>IFERROR(SUMIF(상세내역[요양기관번호],거래처요약[[#This Row],[요양기관번호]],상세내역[수가계산액]),0)</f>
        <v>33902350</v>
      </c>
      <c r="F22" s="31">
        <f>IFERROR(INDEX(상세내역[수수료율],MATCH(거래처요약[[#This Row],[요양기관번호]],상세내역[요양기관번호],0)),"-")</f>
        <v>1.4999999999999999E-2</v>
      </c>
      <c r="G22" s="13">
        <f>IFERROR(거래처요약[[#This Row],[수가계산액]]*거래처요약[[#This Row],[수수료율]],0)</f>
        <v>508535.25</v>
      </c>
      <c r="H22" s="13">
        <f>거래처요약[[#This Row],[공급가액]]*1.1</f>
        <v>559388.77500000002</v>
      </c>
      <c r="J22" t="s">
        <v>354</v>
      </c>
    </row>
    <row r="23" spans="1:12" ht="24.95" customHeight="1">
      <c r="A23" s="9" t="str">
        <f t="shared" si="1"/>
        <v>신원의료재단</v>
      </c>
      <c r="B23" s="9" t="s">
        <v>511</v>
      </c>
      <c r="C23" s="4" t="str">
        <f>IFERROR(INDEX(상세내역[거래처명],MATCH(거래처요약[[#This Row],[요양기관번호]],상세내역[요양기관번호],0)),"[내역 없음]")</f>
        <v>아름본재활의학과병원</v>
      </c>
      <c r="D23" s="13">
        <f>IFERROR(SUMIF(상세내역[요양기관번호],거래처요약[[#This Row],[요양기관번호]],상세내역[건 수]),0)</f>
        <v>573</v>
      </c>
      <c r="E23" s="13">
        <f>IFERROR(SUMIF(상세내역[요양기관번호],거래처요약[[#This Row],[요양기관번호]],상세내역[수가계산액]),0)</f>
        <v>1585970</v>
      </c>
      <c r="F23" s="31">
        <f>IFERROR(INDEX(상세내역[수수료율],MATCH(거래처요약[[#This Row],[요양기관번호]],상세내역[요양기관번호],0)),"-")</f>
        <v>1.4999999999999999E-2</v>
      </c>
      <c r="G23" s="13">
        <f>IFERROR(거래처요약[[#This Row],[수가계산액]]*거래처요약[[#This Row],[수수료율]],0)</f>
        <v>23789.55</v>
      </c>
      <c r="H23" s="13">
        <f>거래처요약[[#This Row],[공급가액]]*1.1</f>
        <v>26168.505000000001</v>
      </c>
      <c r="J23" t="s">
        <v>512</v>
      </c>
    </row>
    <row r="24" spans="1:12" ht="24.95" customHeight="1">
      <c r="A24" s="9" t="str">
        <f t="shared" si="1"/>
        <v>신원의료재단</v>
      </c>
      <c r="B24" s="9" t="s">
        <v>589</v>
      </c>
      <c r="C24" s="4" t="str">
        <f>IFERROR(INDEX(상세내역[거래처명],MATCH(거래처요약[[#This Row],[요양기관번호]],상세내역[요양기관번호],0)),"[내역 없음]")</f>
        <v>생생마취통증의학과의원</v>
      </c>
      <c r="D24" s="13">
        <f>IFERROR(SUMIF(상세내역[요양기관번호],거래처요약[[#This Row],[요양기관번호]],상세내역[건 수]),0)</f>
        <v>95</v>
      </c>
      <c r="E24" s="13">
        <f>IFERROR(SUMIF(상세내역[요양기관번호],거래처요약[[#This Row],[요양기관번호]],상세내역[수가계산액]),0)</f>
        <v>144470</v>
      </c>
      <c r="F24" s="31">
        <f>IFERROR(INDEX(상세내역[수수료율],MATCH(거래처요약[[#This Row],[요양기관번호]],상세내역[요양기관번호],0)),"-")</f>
        <v>1.4999999999999999E-2</v>
      </c>
      <c r="G24" s="13">
        <f>IFERROR(거래처요약[[#This Row],[수가계산액]]*거래처요약[[#This Row],[수수료율]],0)</f>
        <v>2167.0499999999997</v>
      </c>
      <c r="H24" s="13">
        <f>거래처요약[[#This Row],[공급가액]]*1.1</f>
        <v>2383.7550000000001</v>
      </c>
      <c r="J24" t="s">
        <v>590</v>
      </c>
    </row>
    <row r="25" spans="1:12" ht="24.95" customHeight="1">
      <c r="A25" s="3" t="s">
        <v>28</v>
      </c>
      <c r="B25" s="3"/>
      <c r="C25" s="3"/>
      <c r="D25" s="13">
        <f>SUBTOTAL(109,[건 수])</f>
        <v>19290</v>
      </c>
      <c r="E25" s="13">
        <f>SUBTOTAL(109,[수가계산액])</f>
        <v>351700920</v>
      </c>
      <c r="F25" s="17" t="s">
        <v>15</v>
      </c>
      <c r="G25" s="13">
        <f>ROUND(SUBTOTAL(109,[공급가액]),2)</f>
        <v>5275513.8</v>
      </c>
      <c r="H25" s="13">
        <f>ROUND(SUBTOTAL(109,[공급대가]),2)</f>
        <v>5803065.1799999997</v>
      </c>
    </row>
    <row r="27" spans="1:12" ht="24.95" customHeight="1">
      <c r="J27" s="4" t="s">
        <v>880</v>
      </c>
      <c r="K27" s="4" t="s">
        <v>881</v>
      </c>
      <c r="L27" s="13" t="s">
        <v>882</v>
      </c>
    </row>
  </sheetData>
  <phoneticPr fontId="2" type="noConversion"/>
  <conditionalFormatting sqref="B2:C24">
    <cfRule type="duplicateValues" dxfId="1" priority="2"/>
  </conditionalFormatting>
  <conditionalFormatting sqref="B1:C26 B28:C1048576 J27:K27">
    <cfRule type="duplicateValues" dxfId="0" priority="1"/>
  </conditionalFormatting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A1:N1069"/>
  <sheetViews>
    <sheetView showGridLines="0" topLeftCell="A580" zoomScaleNormal="100" workbookViewId="0">
      <selection activeCell="D596" sqref="D596"/>
    </sheetView>
  </sheetViews>
  <sheetFormatPr defaultRowHeight="16.5" customHeight="1"/>
  <cols>
    <col min="1" max="1" width="6.625" style="9" customWidth="1"/>
    <col min="2" max="2" width="6.625" style="4" customWidth="1"/>
    <col min="3" max="3" width="13" style="22" bestFit="1" customWidth="1"/>
    <col min="4" max="4" width="29.625" style="22" bestFit="1" customWidth="1"/>
    <col min="5" max="5" width="20.625" style="22" customWidth="1"/>
    <col min="6" max="6" width="10.625" style="22" customWidth="1"/>
    <col min="7" max="7" width="50.625" style="23" customWidth="1"/>
    <col min="8" max="8" width="10.625" style="26" customWidth="1"/>
    <col min="9" max="9" width="15.625" style="27" customWidth="1"/>
    <col min="10" max="10" width="10.625" style="18" customWidth="1"/>
    <col min="11" max="11" width="15.625" style="28" customWidth="1"/>
    <col min="12" max="12" width="15.625" style="13" customWidth="1"/>
    <col min="13" max="13" width="9" style="12"/>
    <col min="14" max="14" width="17.75" style="9" bestFit="1" customWidth="1"/>
    <col min="15" max="16384" width="9" style="12"/>
  </cols>
  <sheetData>
    <row r="1" spans="1:14" ht="24.95" customHeight="1" thickBot="1">
      <c r="A1" s="19" t="s">
        <v>1</v>
      </c>
      <c r="B1" s="19" t="s">
        <v>35</v>
      </c>
      <c r="C1" s="19" t="s">
        <v>22</v>
      </c>
      <c r="D1" s="19" t="s">
        <v>0</v>
      </c>
      <c r="E1" s="19" t="s">
        <v>19</v>
      </c>
      <c r="F1" s="19" t="s">
        <v>29</v>
      </c>
      <c r="G1" s="19" t="s">
        <v>20</v>
      </c>
      <c r="H1" s="19" t="s">
        <v>16</v>
      </c>
      <c r="I1" s="19" t="s">
        <v>27</v>
      </c>
      <c r="J1" s="19" t="s">
        <v>23</v>
      </c>
      <c r="K1" s="19" t="s">
        <v>30</v>
      </c>
      <c r="L1" s="19" t="s">
        <v>31</v>
      </c>
      <c r="N1" s="14" t="s">
        <v>33</v>
      </c>
    </row>
    <row r="2" spans="1:14" ht="16.5" customHeight="1" thickTop="1">
      <c r="A2" s="15">
        <f>ROW(상세내역[[#This Row],[순번]])-ROW(상세내역[[#Headers],[순번]])</f>
        <v>1</v>
      </c>
      <c r="B2" s="15" t="s">
        <v>732</v>
      </c>
      <c r="C2" s="15" t="s">
        <v>409</v>
      </c>
      <c r="D2" s="21" t="s">
        <v>410</v>
      </c>
      <c r="E2" s="21" t="s">
        <v>312</v>
      </c>
      <c r="F2" s="21" t="s">
        <v>313</v>
      </c>
      <c r="G2" s="21" t="s">
        <v>314</v>
      </c>
      <c r="H2" s="24">
        <v>1</v>
      </c>
      <c r="I2" s="24">
        <v>1170</v>
      </c>
      <c r="J2" s="16">
        <v>1.4999999999999999E-2</v>
      </c>
      <c r="K2" s="24">
        <v>17.55</v>
      </c>
      <c r="L2" s="24">
        <v>19.305000000000003</v>
      </c>
      <c r="N2" s="9" t="str" cm="1">
        <f t="array" ref="N2:N24">_xlfn.UNIQUE(상세내역[요양기관번호])</f>
        <v>12338915</v>
      </c>
    </row>
    <row r="3" spans="1:14" ht="16.5" customHeight="1">
      <c r="A3" s="9">
        <f>ROW(상세내역[[#This Row],[순번]])-ROW(상세내역[[#Headers],[순번]])</f>
        <v>2</v>
      </c>
      <c r="B3" s="9" t="s">
        <v>732</v>
      </c>
      <c r="C3" s="32" t="s">
        <v>409</v>
      </c>
      <c r="D3" s="22" t="s">
        <v>410</v>
      </c>
      <c r="E3" s="22" t="s">
        <v>247</v>
      </c>
      <c r="F3" s="22" t="s">
        <v>248</v>
      </c>
      <c r="G3" s="23" t="s">
        <v>249</v>
      </c>
      <c r="H3" s="26">
        <v>2</v>
      </c>
      <c r="I3" s="27">
        <v>4400</v>
      </c>
      <c r="J3" s="29">
        <v>1.4999999999999999E-2</v>
      </c>
      <c r="K3" s="28">
        <v>66</v>
      </c>
      <c r="L3" s="13">
        <v>72.600000000000009</v>
      </c>
      <c r="N3" s="9" t="str">
        <v>12345385</v>
      </c>
    </row>
    <row r="4" spans="1:14" ht="16.5" customHeight="1">
      <c r="A4" s="9">
        <f>ROW(상세내역[[#This Row],[순번]])-ROW(상세내역[[#Headers],[순번]])</f>
        <v>3</v>
      </c>
      <c r="B4" s="9" t="s">
        <v>732</v>
      </c>
      <c r="C4" s="32" t="s">
        <v>409</v>
      </c>
      <c r="D4" s="22" t="s">
        <v>410</v>
      </c>
      <c r="E4" s="22" t="s">
        <v>282</v>
      </c>
      <c r="F4" s="22" t="s">
        <v>283</v>
      </c>
      <c r="G4" s="23" t="s">
        <v>284</v>
      </c>
      <c r="H4" s="26">
        <v>2</v>
      </c>
      <c r="I4" s="27">
        <v>22820</v>
      </c>
      <c r="J4" s="29">
        <v>1.4999999999999999E-2</v>
      </c>
      <c r="K4" s="28">
        <v>342.3</v>
      </c>
      <c r="L4" s="13">
        <v>376.53000000000003</v>
      </c>
      <c r="N4" s="9" t="str">
        <v>12376582</v>
      </c>
    </row>
    <row r="5" spans="1:14" ht="16.5" customHeight="1">
      <c r="A5" s="9">
        <f>ROW(상세내역[[#This Row],[순번]])-ROW(상세내역[[#Headers],[순번]])</f>
        <v>4</v>
      </c>
      <c r="B5" s="9" t="s">
        <v>732</v>
      </c>
      <c r="C5" s="32" t="s">
        <v>409</v>
      </c>
      <c r="D5" s="22" t="s">
        <v>410</v>
      </c>
      <c r="E5" s="22" t="s">
        <v>285</v>
      </c>
      <c r="F5" s="22" t="s">
        <v>286</v>
      </c>
      <c r="G5" s="23" t="s">
        <v>287</v>
      </c>
      <c r="H5" s="26">
        <v>2</v>
      </c>
      <c r="I5" s="27">
        <v>22820</v>
      </c>
      <c r="J5" s="29">
        <v>1.4999999999999999E-2</v>
      </c>
      <c r="K5" s="28">
        <v>342.3</v>
      </c>
      <c r="L5" s="13">
        <v>376.53000000000003</v>
      </c>
      <c r="N5" s="9" t="str">
        <v>13311719</v>
      </c>
    </row>
    <row r="6" spans="1:14" ht="16.5" customHeight="1">
      <c r="A6" s="9">
        <f>ROW(상세내역[[#This Row],[순번]])-ROW(상세내역[[#Headers],[순번]])</f>
        <v>5</v>
      </c>
      <c r="B6" s="9" t="s">
        <v>732</v>
      </c>
      <c r="C6" s="32" t="s">
        <v>409</v>
      </c>
      <c r="D6" s="22" t="s">
        <v>410</v>
      </c>
      <c r="E6" s="22" t="s">
        <v>288</v>
      </c>
      <c r="F6" s="22" t="s">
        <v>289</v>
      </c>
      <c r="G6" s="23" t="s">
        <v>290</v>
      </c>
      <c r="H6" s="26">
        <v>2</v>
      </c>
      <c r="I6" s="27">
        <v>31700</v>
      </c>
      <c r="J6" s="29">
        <v>1.4999999999999999E-2</v>
      </c>
      <c r="K6" s="28">
        <v>475.5</v>
      </c>
      <c r="L6" s="13">
        <v>523.05000000000007</v>
      </c>
      <c r="N6" s="9" t="str">
        <v>13326571</v>
      </c>
    </row>
    <row r="7" spans="1:14" ht="16.5" customHeight="1">
      <c r="A7" s="9">
        <f>ROW(상세내역[[#This Row],[순번]])-ROW(상세내역[[#Headers],[순번]])</f>
        <v>6</v>
      </c>
      <c r="B7" s="9" t="s">
        <v>732</v>
      </c>
      <c r="C7" s="32" t="s">
        <v>409</v>
      </c>
      <c r="D7" s="22" t="s">
        <v>410</v>
      </c>
      <c r="E7" s="22" t="s">
        <v>130</v>
      </c>
      <c r="F7" s="22" t="s">
        <v>131</v>
      </c>
      <c r="G7" s="23" t="s">
        <v>132</v>
      </c>
      <c r="H7" s="26">
        <v>1</v>
      </c>
      <c r="I7" s="27">
        <v>53530</v>
      </c>
      <c r="J7" s="29">
        <v>1.4999999999999999E-2</v>
      </c>
      <c r="K7" s="28">
        <v>802.94999999999993</v>
      </c>
      <c r="L7" s="13">
        <v>883.245</v>
      </c>
      <c r="N7" s="9" t="str">
        <v>13326627</v>
      </c>
    </row>
    <row r="8" spans="1:14" ht="16.5" customHeight="1">
      <c r="A8" s="9">
        <f>ROW(상세내역[[#This Row],[순번]])-ROW(상세내역[[#Headers],[순번]])</f>
        <v>7</v>
      </c>
      <c r="B8" s="9" t="s">
        <v>732</v>
      </c>
      <c r="C8" s="32" t="s">
        <v>409</v>
      </c>
      <c r="D8" s="22" t="s">
        <v>410</v>
      </c>
      <c r="E8" s="22" t="s">
        <v>733</v>
      </c>
      <c r="F8" s="22" t="s">
        <v>734</v>
      </c>
      <c r="G8" s="23" t="s">
        <v>735</v>
      </c>
      <c r="H8" s="26">
        <v>1</v>
      </c>
      <c r="I8" s="27">
        <v>6700</v>
      </c>
      <c r="J8" s="29">
        <v>1.4999999999999999E-2</v>
      </c>
      <c r="K8" s="28">
        <v>100.5</v>
      </c>
      <c r="L8" s="13">
        <v>110.55000000000001</v>
      </c>
      <c r="N8" s="9" t="str">
        <v>21201935</v>
      </c>
    </row>
    <row r="9" spans="1:14" ht="16.5" customHeight="1">
      <c r="A9" s="9">
        <f>ROW(상세내역[[#This Row],[순번]])-ROW(상세내역[[#Headers],[순번]])</f>
        <v>8</v>
      </c>
      <c r="B9" s="9" t="s">
        <v>732</v>
      </c>
      <c r="C9" s="32" t="s">
        <v>409</v>
      </c>
      <c r="D9" s="22" t="s">
        <v>410</v>
      </c>
      <c r="E9" s="22" t="s">
        <v>736</v>
      </c>
      <c r="F9" s="22" t="s">
        <v>737</v>
      </c>
      <c r="G9" s="23" t="s">
        <v>738</v>
      </c>
      <c r="H9" s="26">
        <v>1</v>
      </c>
      <c r="I9" s="27">
        <v>6700</v>
      </c>
      <c r="J9" s="29">
        <v>1.4999999999999999E-2</v>
      </c>
      <c r="K9" s="28">
        <v>100.5</v>
      </c>
      <c r="L9" s="13">
        <v>110.55000000000001</v>
      </c>
      <c r="N9" s="9" t="str">
        <v>21332924</v>
      </c>
    </row>
    <row r="10" spans="1:14" ht="16.5" customHeight="1">
      <c r="A10" s="9">
        <f>ROW(상세내역[[#This Row],[순번]])-ROW(상세내역[[#Headers],[순번]])</f>
        <v>9</v>
      </c>
      <c r="B10" s="9" t="s">
        <v>732</v>
      </c>
      <c r="C10" s="32" t="s">
        <v>409</v>
      </c>
      <c r="D10" s="22" t="s">
        <v>410</v>
      </c>
      <c r="E10" s="22" t="s">
        <v>643</v>
      </c>
      <c r="F10" s="22" t="s">
        <v>644</v>
      </c>
      <c r="G10" s="23" t="s">
        <v>645</v>
      </c>
      <c r="H10" s="26">
        <v>1</v>
      </c>
      <c r="I10" s="27">
        <v>8990</v>
      </c>
      <c r="J10" s="29">
        <v>1.4999999999999999E-2</v>
      </c>
      <c r="K10" s="28">
        <v>134.85</v>
      </c>
      <c r="L10" s="13">
        <v>148.33500000000001</v>
      </c>
      <c r="N10" s="9" t="str">
        <v>21400393</v>
      </c>
    </row>
    <row r="11" spans="1:14" ht="16.5" customHeight="1">
      <c r="A11" s="9">
        <f>ROW(상세내역[[#This Row],[순번]])-ROW(상세내역[[#Headers],[순번]])</f>
        <v>10</v>
      </c>
      <c r="B11" s="9" t="s">
        <v>732</v>
      </c>
      <c r="C11" s="32" t="s">
        <v>409</v>
      </c>
      <c r="D11" s="22" t="s">
        <v>410</v>
      </c>
      <c r="E11" s="22" t="s">
        <v>445</v>
      </c>
      <c r="F11" s="22" t="s">
        <v>446</v>
      </c>
      <c r="G11" s="23" t="s">
        <v>447</v>
      </c>
      <c r="H11" s="26">
        <v>3</v>
      </c>
      <c r="I11" s="27">
        <v>92520</v>
      </c>
      <c r="J11" s="29">
        <v>1.4999999999999999E-2</v>
      </c>
      <c r="K11" s="28">
        <v>1387.8</v>
      </c>
      <c r="L11" s="13">
        <v>1526.5800000000002</v>
      </c>
      <c r="N11" s="9" t="str">
        <v>31211674</v>
      </c>
    </row>
    <row r="12" spans="1:14" ht="16.5" customHeight="1">
      <c r="A12" s="9">
        <f>ROW(상세내역[[#This Row],[순번]])-ROW(상세내역[[#Headers],[순번]])</f>
        <v>11</v>
      </c>
      <c r="B12" s="9" t="s">
        <v>732</v>
      </c>
      <c r="C12" s="32" t="s">
        <v>409</v>
      </c>
      <c r="D12" s="22" t="s">
        <v>410</v>
      </c>
      <c r="E12" s="22" t="s">
        <v>739</v>
      </c>
      <c r="F12" s="22" t="s">
        <v>740</v>
      </c>
      <c r="G12" s="23" t="s">
        <v>741</v>
      </c>
      <c r="H12" s="26">
        <v>3</v>
      </c>
      <c r="I12" s="27">
        <v>102870</v>
      </c>
      <c r="J12" s="29">
        <v>1.4999999999999999E-2</v>
      </c>
      <c r="K12" s="28">
        <v>1543.05</v>
      </c>
      <c r="L12" s="13">
        <v>1697.355</v>
      </c>
      <c r="N12" s="9" t="str">
        <v>31212590</v>
      </c>
    </row>
    <row r="13" spans="1:14" ht="16.5" customHeight="1">
      <c r="A13" s="9">
        <f>ROW(상세내역[[#This Row],[순번]])-ROW(상세내역[[#Headers],[순번]])</f>
        <v>12</v>
      </c>
      <c r="B13" s="9" t="s">
        <v>732</v>
      </c>
      <c r="C13" s="32" t="s">
        <v>409</v>
      </c>
      <c r="D13" s="22" t="s">
        <v>410</v>
      </c>
      <c r="E13" s="22" t="s">
        <v>742</v>
      </c>
      <c r="F13" s="22" t="s">
        <v>743</v>
      </c>
      <c r="G13" s="23" t="s">
        <v>744</v>
      </c>
      <c r="H13" s="26">
        <v>3</v>
      </c>
      <c r="I13" s="27">
        <v>102870</v>
      </c>
      <c r="J13" s="29">
        <v>1.4999999999999999E-2</v>
      </c>
      <c r="K13" s="28">
        <v>1543.05</v>
      </c>
      <c r="L13" s="13">
        <v>1697.355</v>
      </c>
      <c r="N13" s="9" t="str">
        <v>31290043</v>
      </c>
    </row>
    <row r="14" spans="1:14" ht="16.5" customHeight="1">
      <c r="A14" s="9">
        <f>ROW(상세내역[[#This Row],[순번]])-ROW(상세내역[[#Headers],[순번]])</f>
        <v>13</v>
      </c>
      <c r="B14" s="9" t="s">
        <v>732</v>
      </c>
      <c r="C14" s="32" t="s">
        <v>409</v>
      </c>
      <c r="D14" s="22" t="s">
        <v>410</v>
      </c>
      <c r="E14" s="22" t="s">
        <v>745</v>
      </c>
      <c r="F14" s="22" t="s">
        <v>746</v>
      </c>
      <c r="G14" s="23" t="s">
        <v>747</v>
      </c>
      <c r="H14" s="26">
        <v>1</v>
      </c>
      <c r="I14" s="27">
        <v>34290</v>
      </c>
      <c r="J14" s="29">
        <v>1.4999999999999999E-2</v>
      </c>
      <c r="K14" s="28">
        <v>514.35</v>
      </c>
      <c r="L14" s="13">
        <v>565.78500000000008</v>
      </c>
      <c r="N14" s="9" t="str">
        <v>31316816</v>
      </c>
    </row>
    <row r="15" spans="1:14" ht="16.5" customHeight="1">
      <c r="A15" s="9">
        <f>ROW(상세내역[[#This Row],[순번]])-ROW(상세내역[[#Headers],[순번]])</f>
        <v>14</v>
      </c>
      <c r="B15" s="9" t="s">
        <v>732</v>
      </c>
      <c r="C15" s="32" t="s">
        <v>409</v>
      </c>
      <c r="D15" s="22" t="s">
        <v>410</v>
      </c>
      <c r="E15" s="22" t="s">
        <v>748</v>
      </c>
      <c r="F15" s="22" t="s">
        <v>749</v>
      </c>
      <c r="G15" s="23" t="s">
        <v>750</v>
      </c>
      <c r="H15" s="26">
        <v>1</v>
      </c>
      <c r="I15" s="27">
        <v>34290</v>
      </c>
      <c r="J15" s="29">
        <v>1.4999999999999999E-2</v>
      </c>
      <c r="K15" s="28">
        <v>514.35</v>
      </c>
      <c r="L15" s="13">
        <v>565.78500000000008</v>
      </c>
      <c r="N15" s="9" t="str">
        <v>31365035</v>
      </c>
    </row>
    <row r="16" spans="1:14" ht="16.5" customHeight="1">
      <c r="A16" s="9">
        <f>ROW(상세내역[[#This Row],[순번]])-ROW(상세내역[[#Headers],[순번]])</f>
        <v>15</v>
      </c>
      <c r="B16" s="9" t="s">
        <v>732</v>
      </c>
      <c r="C16" s="32" t="s">
        <v>409</v>
      </c>
      <c r="D16" s="22" t="s">
        <v>410</v>
      </c>
      <c r="E16" s="22" t="s">
        <v>448</v>
      </c>
      <c r="F16" s="22" t="s">
        <v>751</v>
      </c>
      <c r="G16" s="23" t="s">
        <v>752</v>
      </c>
      <c r="H16" s="26">
        <v>1</v>
      </c>
      <c r="I16" s="27">
        <v>24190</v>
      </c>
      <c r="J16" s="29">
        <v>1.4999999999999999E-2</v>
      </c>
      <c r="K16" s="28">
        <v>362.84999999999997</v>
      </c>
      <c r="L16" s="13">
        <v>399.13499999999999</v>
      </c>
      <c r="N16" s="9" t="str">
        <v>31385346</v>
      </c>
    </row>
    <row r="17" spans="1:14" ht="16.5" customHeight="1">
      <c r="A17" s="9">
        <f>ROW(상세내역[[#This Row],[순번]])-ROW(상세내역[[#Headers],[순번]])</f>
        <v>16</v>
      </c>
      <c r="B17" s="9" t="s">
        <v>732</v>
      </c>
      <c r="C17" s="32" t="s">
        <v>409</v>
      </c>
      <c r="D17" s="22" t="s">
        <v>410</v>
      </c>
      <c r="E17" s="22" t="s">
        <v>448</v>
      </c>
      <c r="F17" s="22" t="s">
        <v>449</v>
      </c>
      <c r="G17" s="23" t="s">
        <v>450</v>
      </c>
      <c r="H17" s="26">
        <v>3</v>
      </c>
      <c r="I17" s="27">
        <v>72570</v>
      </c>
      <c r="J17" s="29">
        <v>1.4999999999999999E-2</v>
      </c>
      <c r="K17" s="28">
        <v>1088.55</v>
      </c>
      <c r="L17" s="13">
        <v>1197.405</v>
      </c>
      <c r="N17" s="9" t="str">
        <v>34203133</v>
      </c>
    </row>
    <row r="18" spans="1:14" ht="16.5" customHeight="1">
      <c r="A18" s="9">
        <f>ROW(상세내역[[#This Row],[순번]])-ROW(상세내역[[#Headers],[순번]])</f>
        <v>17</v>
      </c>
      <c r="B18" s="9" t="s">
        <v>732</v>
      </c>
      <c r="C18" s="32" t="s">
        <v>409</v>
      </c>
      <c r="D18" s="22" t="s">
        <v>410</v>
      </c>
      <c r="E18" s="22" t="s">
        <v>451</v>
      </c>
      <c r="F18" s="22" t="s">
        <v>452</v>
      </c>
      <c r="G18" s="23" t="s">
        <v>453</v>
      </c>
      <c r="H18" s="26">
        <v>3</v>
      </c>
      <c r="I18" s="27">
        <v>53010</v>
      </c>
      <c r="J18" s="29">
        <v>1.4999999999999999E-2</v>
      </c>
      <c r="K18" s="28">
        <v>795.15</v>
      </c>
      <c r="L18" s="13">
        <v>874.66500000000008</v>
      </c>
      <c r="N18" s="9" t="str">
        <v>41383583</v>
      </c>
    </row>
    <row r="19" spans="1:14" ht="16.5" customHeight="1">
      <c r="A19" s="9">
        <f>ROW(상세내역[[#This Row],[순번]])-ROW(상세내역[[#Headers],[순번]])</f>
        <v>18</v>
      </c>
      <c r="B19" s="9" t="s">
        <v>732</v>
      </c>
      <c r="C19" s="32" t="s">
        <v>409</v>
      </c>
      <c r="D19" s="22" t="s">
        <v>410</v>
      </c>
      <c r="E19" s="22" t="s">
        <v>454</v>
      </c>
      <c r="F19" s="22" t="s">
        <v>455</v>
      </c>
      <c r="G19" s="23" t="s">
        <v>456</v>
      </c>
      <c r="H19" s="26">
        <v>3</v>
      </c>
      <c r="I19" s="27">
        <v>53010</v>
      </c>
      <c r="J19" s="29">
        <v>1.4999999999999999E-2</v>
      </c>
      <c r="K19" s="28">
        <v>795.15</v>
      </c>
      <c r="L19" s="13">
        <v>874.66500000000008</v>
      </c>
      <c r="N19" s="9" t="str">
        <v>41393244</v>
      </c>
    </row>
    <row r="20" spans="1:14" ht="16.5" customHeight="1">
      <c r="A20" s="9">
        <f>ROW(상세내역[[#This Row],[순번]])-ROW(상세내역[[#Headers],[순번]])</f>
        <v>19</v>
      </c>
      <c r="B20" s="9" t="s">
        <v>732</v>
      </c>
      <c r="C20" s="32" t="s">
        <v>409</v>
      </c>
      <c r="D20" s="22" t="s">
        <v>410</v>
      </c>
      <c r="E20" s="22" t="s">
        <v>457</v>
      </c>
      <c r="F20" s="22" t="s">
        <v>458</v>
      </c>
      <c r="G20" s="23" t="s">
        <v>459</v>
      </c>
      <c r="H20" s="26">
        <v>3</v>
      </c>
      <c r="I20" s="27">
        <v>67800</v>
      </c>
      <c r="J20" s="29">
        <v>1.4999999999999999E-2</v>
      </c>
      <c r="K20" s="28">
        <v>1017</v>
      </c>
      <c r="L20" s="13">
        <v>1118.7</v>
      </c>
      <c r="N20" s="9" t="str">
        <v>41396154</v>
      </c>
    </row>
    <row r="21" spans="1:14" ht="16.5" customHeight="1">
      <c r="A21" s="9">
        <f>ROW(상세내역[[#This Row],[순번]])-ROW(상세내역[[#Headers],[순번]])</f>
        <v>20</v>
      </c>
      <c r="B21" s="9" t="s">
        <v>732</v>
      </c>
      <c r="C21" s="32" t="s">
        <v>409</v>
      </c>
      <c r="D21" s="22" t="s">
        <v>410</v>
      </c>
      <c r="E21" s="22" t="s">
        <v>460</v>
      </c>
      <c r="F21" s="22" t="s">
        <v>461</v>
      </c>
      <c r="G21" s="23" t="s">
        <v>462</v>
      </c>
      <c r="H21" s="26">
        <v>3</v>
      </c>
      <c r="I21" s="27">
        <v>67800</v>
      </c>
      <c r="J21" s="29">
        <v>1.4999999999999999E-2</v>
      </c>
      <c r="K21" s="28">
        <v>1017</v>
      </c>
      <c r="L21" s="13">
        <v>1118.7</v>
      </c>
      <c r="N21" s="9" t="str">
        <v>41396871</v>
      </c>
    </row>
    <row r="22" spans="1:14" ht="16.5" customHeight="1">
      <c r="A22" s="9">
        <f>ROW(상세내역[[#This Row],[순번]])-ROW(상세내역[[#Headers],[순번]])</f>
        <v>21</v>
      </c>
      <c r="B22" s="9" t="s">
        <v>732</v>
      </c>
      <c r="C22" s="32" t="s">
        <v>409</v>
      </c>
      <c r="D22" s="22" t="s">
        <v>410</v>
      </c>
      <c r="E22" s="22" t="s">
        <v>463</v>
      </c>
      <c r="F22" s="22" t="s">
        <v>464</v>
      </c>
      <c r="G22" s="23" t="s">
        <v>465</v>
      </c>
      <c r="H22" s="26">
        <v>3</v>
      </c>
      <c r="I22" s="27">
        <v>32550</v>
      </c>
      <c r="J22" s="29">
        <v>1.4999999999999999E-2</v>
      </c>
      <c r="K22" s="28">
        <v>488.25</v>
      </c>
      <c r="L22" s="13">
        <v>537.07500000000005</v>
      </c>
      <c r="N22" s="9" t="str">
        <v>41398696</v>
      </c>
    </row>
    <row r="23" spans="1:14" ht="16.5" customHeight="1">
      <c r="A23" s="9">
        <f>ROW(상세내역[[#This Row],[순번]])-ROW(상세내역[[#Headers],[순번]])</f>
        <v>22</v>
      </c>
      <c r="B23" s="9" t="s">
        <v>732</v>
      </c>
      <c r="C23" s="32" t="s">
        <v>409</v>
      </c>
      <c r="D23" s="22" t="s">
        <v>410</v>
      </c>
      <c r="E23" s="22" t="s">
        <v>646</v>
      </c>
      <c r="F23" s="22" t="s">
        <v>647</v>
      </c>
      <c r="G23" s="23" t="s">
        <v>648</v>
      </c>
      <c r="H23" s="26">
        <v>1</v>
      </c>
      <c r="I23" s="27">
        <v>17630</v>
      </c>
      <c r="J23" s="29">
        <v>1.4999999999999999E-2</v>
      </c>
      <c r="K23" s="28">
        <v>264.45</v>
      </c>
      <c r="L23" s="13">
        <v>290.89500000000004</v>
      </c>
      <c r="N23" s="9" t="str">
        <v>42200075</v>
      </c>
    </row>
    <row r="24" spans="1:14" ht="16.5" customHeight="1">
      <c r="A24" s="9">
        <f>ROW(상세내역[[#This Row],[순번]])-ROW(상세내역[[#Headers],[순번]])</f>
        <v>23</v>
      </c>
      <c r="B24" s="9" t="s">
        <v>732</v>
      </c>
      <c r="C24" s="32" t="s">
        <v>591</v>
      </c>
      <c r="D24" s="22" t="s">
        <v>592</v>
      </c>
      <c r="E24" s="22" t="s">
        <v>38</v>
      </c>
      <c r="F24" s="22" t="s">
        <v>39</v>
      </c>
      <c r="G24" s="23" t="s">
        <v>40</v>
      </c>
      <c r="H24" s="26">
        <v>1</v>
      </c>
      <c r="I24" s="27">
        <v>23520</v>
      </c>
      <c r="J24" s="29">
        <v>1.4999999999999999E-2</v>
      </c>
      <c r="K24" s="28">
        <v>352.8</v>
      </c>
      <c r="L24" s="13">
        <v>388.08000000000004</v>
      </c>
      <c r="N24" s="9" t="str">
        <v>42302552</v>
      </c>
    </row>
    <row r="25" spans="1:14" ht="16.5" customHeight="1">
      <c r="A25" s="9">
        <f>ROW(상세내역[[#This Row],[순번]])-ROW(상세내역[[#Headers],[순번]])</f>
        <v>24</v>
      </c>
      <c r="B25" s="9" t="s">
        <v>732</v>
      </c>
      <c r="C25" s="32" t="s">
        <v>591</v>
      </c>
      <c r="D25" s="22" t="s">
        <v>592</v>
      </c>
      <c r="E25" s="22" t="s">
        <v>44</v>
      </c>
      <c r="F25" s="22" t="s">
        <v>45</v>
      </c>
      <c r="G25" s="23" t="s">
        <v>46</v>
      </c>
      <c r="H25" s="26">
        <v>1</v>
      </c>
      <c r="I25" s="27">
        <v>35270</v>
      </c>
      <c r="J25" s="29">
        <v>1.4999999999999999E-2</v>
      </c>
      <c r="K25" s="28">
        <v>529.04999999999995</v>
      </c>
      <c r="L25" s="13">
        <v>581.95500000000004</v>
      </c>
    </row>
    <row r="26" spans="1:14" ht="16.5" customHeight="1">
      <c r="A26" s="9">
        <f>ROW(상세내역[[#This Row],[순번]])-ROW(상세내역[[#Headers],[순번]])</f>
        <v>25</v>
      </c>
      <c r="B26" s="9" t="s">
        <v>732</v>
      </c>
      <c r="C26" s="32" t="s">
        <v>591</v>
      </c>
      <c r="D26" s="22" t="s">
        <v>592</v>
      </c>
      <c r="E26" s="22" t="s">
        <v>50</v>
      </c>
      <c r="F26" s="22" t="s">
        <v>51</v>
      </c>
      <c r="G26" s="23" t="s">
        <v>52</v>
      </c>
      <c r="H26" s="26">
        <v>20</v>
      </c>
      <c r="I26" s="27">
        <v>259800</v>
      </c>
      <c r="J26" s="29">
        <v>1.4999999999999999E-2</v>
      </c>
      <c r="K26" s="28">
        <v>3897</v>
      </c>
      <c r="L26" s="13">
        <v>4286.7000000000007</v>
      </c>
    </row>
    <row r="27" spans="1:14" ht="16.5" customHeight="1">
      <c r="A27" s="9">
        <f>ROW(상세내역[[#This Row],[순번]])-ROW(상세내역[[#Headers],[순번]])</f>
        <v>26</v>
      </c>
      <c r="B27" s="9" t="s">
        <v>732</v>
      </c>
      <c r="C27" s="32" t="s">
        <v>591</v>
      </c>
      <c r="D27" s="22" t="s">
        <v>592</v>
      </c>
      <c r="E27" s="22" t="s">
        <v>582</v>
      </c>
      <c r="F27" s="22" t="s">
        <v>593</v>
      </c>
      <c r="G27" s="23" t="s">
        <v>594</v>
      </c>
      <c r="H27" s="26">
        <v>3</v>
      </c>
      <c r="I27" s="27">
        <v>38160</v>
      </c>
      <c r="J27" s="29">
        <v>1.4999999999999999E-2</v>
      </c>
      <c r="K27" s="28">
        <v>572.4</v>
      </c>
      <c r="L27" s="13">
        <v>629.64</v>
      </c>
    </row>
    <row r="28" spans="1:14" ht="16.5" customHeight="1">
      <c r="A28" s="9">
        <f>ROW(상세내역[[#This Row],[순번]])-ROW(상세내역[[#Headers],[순번]])</f>
        <v>27</v>
      </c>
      <c r="B28" s="9" t="s">
        <v>732</v>
      </c>
      <c r="C28" s="32" t="s">
        <v>591</v>
      </c>
      <c r="D28" s="22" t="s">
        <v>592</v>
      </c>
      <c r="E28" s="22" t="s">
        <v>333</v>
      </c>
      <c r="F28" s="22" t="s">
        <v>334</v>
      </c>
      <c r="G28" s="23" t="s">
        <v>335</v>
      </c>
      <c r="H28" s="26">
        <v>23</v>
      </c>
      <c r="I28" s="27">
        <v>958410</v>
      </c>
      <c r="J28" s="29">
        <v>1.4999999999999999E-2</v>
      </c>
      <c r="K28" s="28">
        <v>14376.15</v>
      </c>
      <c r="L28" s="13">
        <v>15813.765000000001</v>
      </c>
    </row>
    <row r="29" spans="1:14" ht="16.5" customHeight="1">
      <c r="A29" s="9">
        <f>ROW(상세내역[[#This Row],[순번]])-ROW(상세내역[[#Headers],[순번]])</f>
        <v>28</v>
      </c>
      <c r="B29" s="9" t="s">
        <v>732</v>
      </c>
      <c r="C29" s="32" t="s">
        <v>591</v>
      </c>
      <c r="D29" s="22" t="s">
        <v>592</v>
      </c>
      <c r="E29" s="22" t="s">
        <v>753</v>
      </c>
      <c r="F29" s="22" t="s">
        <v>754</v>
      </c>
      <c r="G29" s="23" t="s">
        <v>755</v>
      </c>
      <c r="H29" s="26">
        <v>1</v>
      </c>
      <c r="I29" s="27">
        <v>68050</v>
      </c>
      <c r="J29" s="29">
        <v>1.4999999999999999E-2</v>
      </c>
      <c r="K29" s="28">
        <v>1020.75</v>
      </c>
      <c r="L29" s="13">
        <v>1122.825</v>
      </c>
    </row>
    <row r="30" spans="1:14" ht="16.5" customHeight="1">
      <c r="A30" s="9">
        <f>ROW(상세내역[[#This Row],[순번]])-ROW(상세내역[[#Headers],[순번]])</f>
        <v>29</v>
      </c>
      <c r="B30" s="9" t="s">
        <v>732</v>
      </c>
      <c r="C30" s="32" t="s">
        <v>591</v>
      </c>
      <c r="D30" s="22" t="s">
        <v>592</v>
      </c>
      <c r="E30" s="22" t="s">
        <v>177</v>
      </c>
      <c r="F30" s="22" t="s">
        <v>178</v>
      </c>
      <c r="G30" s="23" t="s">
        <v>179</v>
      </c>
      <c r="H30" s="26">
        <v>43</v>
      </c>
      <c r="I30" s="27">
        <v>45580</v>
      </c>
      <c r="J30" s="29">
        <v>1.4999999999999999E-2</v>
      </c>
      <c r="K30" s="28">
        <v>683.69999999999993</v>
      </c>
      <c r="L30" s="13">
        <v>752.06999999999994</v>
      </c>
    </row>
    <row r="31" spans="1:14" ht="16.5" customHeight="1">
      <c r="A31" s="9">
        <f>ROW(상세내역[[#This Row],[순번]])-ROW(상세내역[[#Headers],[순번]])</f>
        <v>30</v>
      </c>
      <c r="B31" s="9" t="s">
        <v>732</v>
      </c>
      <c r="C31" s="32" t="s">
        <v>591</v>
      </c>
      <c r="D31" s="22" t="s">
        <v>592</v>
      </c>
      <c r="E31" s="22" t="s">
        <v>180</v>
      </c>
      <c r="F31" s="22" t="s">
        <v>181</v>
      </c>
      <c r="G31" s="23" t="s">
        <v>182</v>
      </c>
      <c r="H31" s="26">
        <v>43</v>
      </c>
      <c r="I31" s="27">
        <v>45580</v>
      </c>
      <c r="J31" s="29">
        <v>1.4999999999999999E-2</v>
      </c>
      <c r="K31" s="28">
        <v>683.69999999999993</v>
      </c>
      <c r="L31" s="13">
        <v>752.06999999999994</v>
      </c>
    </row>
    <row r="32" spans="1:14" ht="16.5" customHeight="1">
      <c r="A32" s="9">
        <f>ROW(상세내역[[#This Row],[순번]])-ROW(상세내역[[#Headers],[순번]])</f>
        <v>31</v>
      </c>
      <c r="B32" s="9" t="s">
        <v>732</v>
      </c>
      <c r="C32" s="32" t="s">
        <v>591</v>
      </c>
      <c r="D32" s="22" t="s">
        <v>592</v>
      </c>
      <c r="E32" s="22" t="s">
        <v>183</v>
      </c>
      <c r="F32" s="22" t="s">
        <v>184</v>
      </c>
      <c r="G32" s="23" t="s">
        <v>185</v>
      </c>
      <c r="H32" s="26">
        <v>43</v>
      </c>
      <c r="I32" s="27">
        <v>45580</v>
      </c>
      <c r="J32" s="29">
        <v>1.4999999999999999E-2</v>
      </c>
      <c r="K32" s="28">
        <v>683.69999999999993</v>
      </c>
      <c r="L32" s="13">
        <v>752.06999999999994</v>
      </c>
    </row>
    <row r="33" spans="1:12" ht="16.5" customHeight="1">
      <c r="A33" s="9">
        <f>ROW(상세내역[[#This Row],[순번]])-ROW(상세내역[[#Headers],[순번]])</f>
        <v>32</v>
      </c>
      <c r="B33" s="9" t="s">
        <v>732</v>
      </c>
      <c r="C33" s="32" t="s">
        <v>591</v>
      </c>
      <c r="D33" s="22" t="s">
        <v>592</v>
      </c>
      <c r="E33" s="22" t="s">
        <v>186</v>
      </c>
      <c r="F33" s="22" t="s">
        <v>187</v>
      </c>
      <c r="G33" s="23" t="s">
        <v>188</v>
      </c>
      <c r="H33" s="26">
        <v>43</v>
      </c>
      <c r="I33" s="27">
        <v>45580</v>
      </c>
      <c r="J33" s="29">
        <v>1.4999999999999999E-2</v>
      </c>
      <c r="K33" s="28">
        <v>683.69999999999993</v>
      </c>
      <c r="L33" s="13">
        <v>752.06999999999994</v>
      </c>
    </row>
    <row r="34" spans="1:12" ht="16.5" customHeight="1">
      <c r="A34" s="9">
        <f>ROW(상세내역[[#This Row],[순번]])-ROW(상세내역[[#Headers],[순번]])</f>
        <v>33</v>
      </c>
      <c r="B34" s="9" t="s">
        <v>732</v>
      </c>
      <c r="C34" s="32" t="s">
        <v>591</v>
      </c>
      <c r="D34" s="22" t="s">
        <v>592</v>
      </c>
      <c r="E34" s="22" t="s">
        <v>189</v>
      </c>
      <c r="F34" s="22" t="s">
        <v>190</v>
      </c>
      <c r="G34" s="23" t="s">
        <v>191</v>
      </c>
      <c r="H34" s="26">
        <v>43</v>
      </c>
      <c r="I34" s="27">
        <v>45580</v>
      </c>
      <c r="J34" s="29">
        <v>1.4999999999999999E-2</v>
      </c>
      <c r="K34" s="28">
        <v>683.69999999999993</v>
      </c>
      <c r="L34" s="13">
        <v>752.06999999999994</v>
      </c>
    </row>
    <row r="35" spans="1:12" ht="16.5" customHeight="1">
      <c r="A35" s="9">
        <f>ROW(상세내역[[#This Row],[순번]])-ROW(상세내역[[#Headers],[순번]])</f>
        <v>34</v>
      </c>
      <c r="B35" s="9" t="s">
        <v>732</v>
      </c>
      <c r="C35" s="32" t="s">
        <v>591</v>
      </c>
      <c r="D35" s="22" t="s">
        <v>592</v>
      </c>
      <c r="E35" s="22" t="s">
        <v>598</v>
      </c>
      <c r="F35" s="22" t="s">
        <v>599</v>
      </c>
      <c r="G35" s="23" t="s">
        <v>600</v>
      </c>
      <c r="H35" s="26">
        <v>43</v>
      </c>
      <c r="I35" s="27">
        <v>45580</v>
      </c>
      <c r="J35" s="29">
        <v>1.4999999999999999E-2</v>
      </c>
      <c r="K35" s="28">
        <v>683.69999999999993</v>
      </c>
      <c r="L35" s="13">
        <v>752.06999999999994</v>
      </c>
    </row>
    <row r="36" spans="1:12" ht="16.5" customHeight="1">
      <c r="A36" s="9">
        <f>ROW(상세내역[[#This Row],[순번]])-ROW(상세내역[[#Headers],[순번]])</f>
        <v>35</v>
      </c>
      <c r="B36" s="9" t="s">
        <v>732</v>
      </c>
      <c r="C36" s="32" t="s">
        <v>591</v>
      </c>
      <c r="D36" s="22" t="s">
        <v>592</v>
      </c>
      <c r="E36" s="22" t="s">
        <v>192</v>
      </c>
      <c r="F36" s="22" t="s">
        <v>193</v>
      </c>
      <c r="G36" s="23" t="s">
        <v>194</v>
      </c>
      <c r="H36" s="26">
        <v>43</v>
      </c>
      <c r="I36" s="27">
        <v>45580</v>
      </c>
      <c r="J36" s="29">
        <v>1.4999999999999999E-2</v>
      </c>
      <c r="K36" s="28">
        <v>683.69999999999993</v>
      </c>
      <c r="L36" s="13">
        <v>752.06999999999994</v>
      </c>
    </row>
    <row r="37" spans="1:12" ht="16.5" customHeight="1">
      <c r="A37" s="9">
        <f>ROW(상세내역[[#This Row],[순번]])-ROW(상세내역[[#Headers],[순번]])</f>
        <v>36</v>
      </c>
      <c r="B37" s="9" t="s">
        <v>732</v>
      </c>
      <c r="C37" s="32" t="s">
        <v>591</v>
      </c>
      <c r="D37" s="22" t="s">
        <v>592</v>
      </c>
      <c r="E37" s="22" t="s">
        <v>195</v>
      </c>
      <c r="F37" s="22" t="s">
        <v>196</v>
      </c>
      <c r="G37" s="23" t="s">
        <v>197</v>
      </c>
      <c r="H37" s="26">
        <v>43</v>
      </c>
      <c r="I37" s="27">
        <v>100190</v>
      </c>
      <c r="J37" s="29">
        <v>1.4999999999999999E-2</v>
      </c>
      <c r="K37" s="28">
        <v>1502.85</v>
      </c>
      <c r="L37" s="13">
        <v>1653.135</v>
      </c>
    </row>
    <row r="38" spans="1:12" ht="16.5" customHeight="1">
      <c r="A38" s="9">
        <f>ROW(상세내역[[#This Row],[순번]])-ROW(상세내역[[#Headers],[순번]])</f>
        <v>37</v>
      </c>
      <c r="B38" s="9" t="s">
        <v>732</v>
      </c>
      <c r="C38" s="32" t="s">
        <v>591</v>
      </c>
      <c r="D38" s="22" t="s">
        <v>592</v>
      </c>
      <c r="E38" s="22" t="s">
        <v>508</v>
      </c>
      <c r="F38" s="22" t="s">
        <v>509</v>
      </c>
      <c r="G38" s="23" t="s">
        <v>510</v>
      </c>
      <c r="H38" s="26">
        <v>6</v>
      </c>
      <c r="I38" s="27">
        <v>11520</v>
      </c>
      <c r="J38" s="29">
        <v>1.4999999999999999E-2</v>
      </c>
      <c r="K38" s="28">
        <v>172.79999999999998</v>
      </c>
      <c r="L38" s="13">
        <v>190.07999999999998</v>
      </c>
    </row>
    <row r="39" spans="1:12" ht="16.5" customHeight="1">
      <c r="A39" s="9">
        <f>ROW(상세내역[[#This Row],[순번]])-ROW(상세내역[[#Headers],[순번]])</f>
        <v>38</v>
      </c>
      <c r="B39" s="9" t="s">
        <v>732</v>
      </c>
      <c r="C39" s="32" t="s">
        <v>591</v>
      </c>
      <c r="D39" s="22" t="s">
        <v>592</v>
      </c>
      <c r="E39" s="22" t="s">
        <v>201</v>
      </c>
      <c r="F39" s="22" t="s">
        <v>406</v>
      </c>
      <c r="G39" s="23" t="s">
        <v>407</v>
      </c>
      <c r="H39" s="26">
        <v>1</v>
      </c>
      <c r="I39" s="27">
        <v>7200</v>
      </c>
      <c r="J39" s="29">
        <v>1.4999999999999999E-2</v>
      </c>
      <c r="K39" s="28">
        <v>108</v>
      </c>
      <c r="L39" s="13">
        <v>118.80000000000001</v>
      </c>
    </row>
    <row r="40" spans="1:12" ht="16.5" customHeight="1">
      <c r="A40" s="9">
        <f>ROW(상세내역[[#This Row],[순번]])-ROW(상세내역[[#Headers],[순번]])</f>
        <v>39</v>
      </c>
      <c r="B40" s="9" t="s">
        <v>732</v>
      </c>
      <c r="C40" s="32" t="s">
        <v>591</v>
      </c>
      <c r="D40" s="22" t="s">
        <v>592</v>
      </c>
      <c r="E40" s="22" t="s">
        <v>60</v>
      </c>
      <c r="F40" s="22" t="s">
        <v>61</v>
      </c>
      <c r="G40" s="23" t="s">
        <v>62</v>
      </c>
      <c r="H40" s="26">
        <v>6</v>
      </c>
      <c r="I40" s="27">
        <v>15660</v>
      </c>
      <c r="J40" s="29">
        <v>1.4999999999999999E-2</v>
      </c>
      <c r="K40" s="28">
        <v>234.89999999999998</v>
      </c>
      <c r="L40" s="13">
        <v>258.39</v>
      </c>
    </row>
    <row r="41" spans="1:12" ht="16.5" customHeight="1">
      <c r="A41" s="9">
        <f>ROW(상세내역[[#This Row],[순번]])-ROW(상세내역[[#Headers],[순번]])</f>
        <v>40</v>
      </c>
      <c r="B41" s="9" t="s">
        <v>732</v>
      </c>
      <c r="C41" s="32" t="s">
        <v>591</v>
      </c>
      <c r="D41" s="22" t="s">
        <v>592</v>
      </c>
      <c r="E41" s="22" t="s">
        <v>63</v>
      </c>
      <c r="F41" s="22" t="s">
        <v>64</v>
      </c>
      <c r="G41" s="23" t="s">
        <v>65</v>
      </c>
      <c r="H41" s="26">
        <v>6</v>
      </c>
      <c r="I41" s="27">
        <v>15660</v>
      </c>
      <c r="J41" s="29">
        <v>1.4999999999999999E-2</v>
      </c>
      <c r="K41" s="28">
        <v>234.89999999999998</v>
      </c>
      <c r="L41" s="13">
        <v>258.39</v>
      </c>
    </row>
    <row r="42" spans="1:12" ht="16.5" customHeight="1">
      <c r="A42" s="9">
        <f>ROW(상세내역[[#This Row],[순번]])-ROW(상세내역[[#Headers],[순번]])</f>
        <v>41</v>
      </c>
      <c r="B42" s="9" t="s">
        <v>732</v>
      </c>
      <c r="C42" s="32" t="s">
        <v>591</v>
      </c>
      <c r="D42" s="22" t="s">
        <v>592</v>
      </c>
      <c r="E42" s="22" t="s">
        <v>66</v>
      </c>
      <c r="F42" s="22" t="s">
        <v>67</v>
      </c>
      <c r="G42" s="23" t="s">
        <v>68</v>
      </c>
      <c r="H42" s="26">
        <v>29</v>
      </c>
      <c r="I42" s="27">
        <v>280720</v>
      </c>
      <c r="J42" s="29">
        <v>1.4999999999999999E-2</v>
      </c>
      <c r="K42" s="28">
        <v>4210.8</v>
      </c>
      <c r="L42" s="13">
        <v>4631.880000000001</v>
      </c>
    </row>
    <row r="43" spans="1:12" ht="16.5" customHeight="1">
      <c r="A43" s="9">
        <f>ROW(상세내역[[#This Row],[순번]])-ROW(상세내역[[#Headers],[순번]])</f>
        <v>42</v>
      </c>
      <c r="B43" s="9" t="s">
        <v>732</v>
      </c>
      <c r="C43" s="32" t="s">
        <v>591</v>
      </c>
      <c r="D43" s="22" t="s">
        <v>592</v>
      </c>
      <c r="E43" s="22" t="s">
        <v>204</v>
      </c>
      <c r="F43" s="22" t="s">
        <v>205</v>
      </c>
      <c r="G43" s="23" t="s">
        <v>206</v>
      </c>
      <c r="H43" s="26">
        <v>14</v>
      </c>
      <c r="I43" s="27">
        <v>28700</v>
      </c>
      <c r="J43" s="29">
        <v>1.4999999999999999E-2</v>
      </c>
      <c r="K43" s="28">
        <v>430.5</v>
      </c>
      <c r="L43" s="13">
        <v>473.55</v>
      </c>
    </row>
    <row r="44" spans="1:12" ht="16.5" customHeight="1">
      <c r="A44" s="9">
        <f>ROW(상세내역[[#This Row],[순번]])-ROW(상세내역[[#Headers],[순번]])</f>
        <v>43</v>
      </c>
      <c r="B44" s="9" t="s">
        <v>732</v>
      </c>
      <c r="C44" s="32" t="s">
        <v>591</v>
      </c>
      <c r="D44" s="22" t="s">
        <v>592</v>
      </c>
      <c r="E44" s="22" t="s">
        <v>207</v>
      </c>
      <c r="F44" s="22" t="s">
        <v>208</v>
      </c>
      <c r="G44" s="23" t="s">
        <v>209</v>
      </c>
      <c r="H44" s="26">
        <v>14</v>
      </c>
      <c r="I44" s="27">
        <v>46340</v>
      </c>
      <c r="J44" s="29">
        <v>1.4999999999999999E-2</v>
      </c>
      <c r="K44" s="28">
        <v>695.1</v>
      </c>
      <c r="L44" s="13">
        <v>764.61000000000013</v>
      </c>
    </row>
    <row r="45" spans="1:12" ht="16.5" customHeight="1">
      <c r="A45" s="9">
        <f>ROW(상세내역[[#This Row],[순번]])-ROW(상세내역[[#Headers],[순번]])</f>
        <v>44</v>
      </c>
      <c r="B45" s="9" t="s">
        <v>732</v>
      </c>
      <c r="C45" s="32" t="s">
        <v>591</v>
      </c>
      <c r="D45" s="22" t="s">
        <v>592</v>
      </c>
      <c r="E45" s="22" t="s">
        <v>601</v>
      </c>
      <c r="F45" s="22" t="s">
        <v>602</v>
      </c>
      <c r="G45" s="23" t="s">
        <v>603</v>
      </c>
      <c r="H45" s="26">
        <v>8</v>
      </c>
      <c r="I45" s="27">
        <v>27200</v>
      </c>
      <c r="J45" s="29">
        <v>1.4999999999999999E-2</v>
      </c>
      <c r="K45" s="28">
        <v>408</v>
      </c>
      <c r="L45" s="13">
        <v>448.8</v>
      </c>
    </row>
    <row r="46" spans="1:12" ht="16.5" customHeight="1">
      <c r="A46" s="9">
        <f>ROW(상세내역[[#This Row],[순번]])-ROW(상세내역[[#Headers],[순번]])</f>
        <v>45</v>
      </c>
      <c r="B46" s="9" t="s">
        <v>732</v>
      </c>
      <c r="C46" s="32" t="s">
        <v>591</v>
      </c>
      <c r="D46" s="22" t="s">
        <v>592</v>
      </c>
      <c r="E46" s="22" t="s">
        <v>359</v>
      </c>
      <c r="F46" s="22" t="s">
        <v>360</v>
      </c>
      <c r="G46" s="23" t="s">
        <v>361</v>
      </c>
      <c r="H46" s="26">
        <v>29</v>
      </c>
      <c r="I46" s="27">
        <v>182990</v>
      </c>
      <c r="J46" s="29">
        <v>1.4999999999999999E-2</v>
      </c>
      <c r="K46" s="28">
        <v>2744.85</v>
      </c>
      <c r="L46" s="13">
        <v>3019.335</v>
      </c>
    </row>
    <row r="47" spans="1:12" ht="16.5" customHeight="1">
      <c r="A47" s="9">
        <f>ROW(상세내역[[#This Row],[순번]])-ROW(상세내역[[#Headers],[순번]])</f>
        <v>46</v>
      </c>
      <c r="B47" s="9" t="s">
        <v>732</v>
      </c>
      <c r="C47" s="32" t="s">
        <v>591</v>
      </c>
      <c r="D47" s="22" t="s">
        <v>592</v>
      </c>
      <c r="E47" s="22" t="s">
        <v>604</v>
      </c>
      <c r="F47" s="22" t="s">
        <v>605</v>
      </c>
      <c r="G47" s="23" t="s">
        <v>606</v>
      </c>
      <c r="H47" s="26">
        <v>8</v>
      </c>
      <c r="I47" s="27">
        <v>17600</v>
      </c>
      <c r="J47" s="29">
        <v>1.4999999999999999E-2</v>
      </c>
      <c r="K47" s="28">
        <v>264</v>
      </c>
      <c r="L47" s="13">
        <v>290.40000000000003</v>
      </c>
    </row>
    <row r="48" spans="1:12" ht="16.5" customHeight="1">
      <c r="A48" s="9">
        <f>ROW(상세내역[[#This Row],[순번]])-ROW(상세내역[[#Headers],[순번]])</f>
        <v>47</v>
      </c>
      <c r="B48" s="9" t="s">
        <v>732</v>
      </c>
      <c r="C48" s="32" t="s">
        <v>591</v>
      </c>
      <c r="D48" s="22" t="s">
        <v>592</v>
      </c>
      <c r="E48" s="22" t="s">
        <v>362</v>
      </c>
      <c r="F48" s="22" t="s">
        <v>363</v>
      </c>
      <c r="G48" s="23" t="s">
        <v>364</v>
      </c>
      <c r="H48" s="26">
        <v>28</v>
      </c>
      <c r="I48" s="27">
        <v>105000</v>
      </c>
      <c r="J48" s="29">
        <v>1.4999999999999999E-2</v>
      </c>
      <c r="K48" s="28">
        <v>1575</v>
      </c>
      <c r="L48" s="13">
        <v>1732.5000000000002</v>
      </c>
    </row>
    <row r="49" spans="1:12" ht="16.5" customHeight="1">
      <c r="A49" s="9">
        <f>ROW(상세내역[[#This Row],[순번]])-ROW(상세내역[[#Headers],[순번]])</f>
        <v>48</v>
      </c>
      <c r="B49" s="9" t="s">
        <v>732</v>
      </c>
      <c r="C49" s="32" t="s">
        <v>591</v>
      </c>
      <c r="D49" s="22" t="s">
        <v>592</v>
      </c>
      <c r="E49" s="22" t="s">
        <v>607</v>
      </c>
      <c r="F49" s="22" t="s">
        <v>608</v>
      </c>
      <c r="G49" s="23" t="s">
        <v>609</v>
      </c>
      <c r="H49" s="26">
        <v>21</v>
      </c>
      <c r="I49" s="27">
        <v>251160</v>
      </c>
      <c r="J49" s="29">
        <v>1.4999999999999999E-2</v>
      </c>
      <c r="K49" s="28">
        <v>3767.3999999999996</v>
      </c>
      <c r="L49" s="13">
        <v>4144.1400000000003</v>
      </c>
    </row>
    <row r="50" spans="1:12" ht="16.5" customHeight="1">
      <c r="A50" s="9">
        <f>ROW(상세내역[[#This Row],[순번]])-ROW(상세내역[[#Headers],[순번]])</f>
        <v>49</v>
      </c>
      <c r="B50" s="9" t="s">
        <v>732</v>
      </c>
      <c r="C50" s="32" t="s">
        <v>591</v>
      </c>
      <c r="D50" s="22" t="s">
        <v>592</v>
      </c>
      <c r="E50" s="22" t="s">
        <v>610</v>
      </c>
      <c r="F50" s="22" t="s">
        <v>611</v>
      </c>
      <c r="G50" s="23" t="s">
        <v>612</v>
      </c>
      <c r="H50" s="26">
        <v>1</v>
      </c>
      <c r="I50" s="27">
        <v>5050</v>
      </c>
      <c r="J50" s="29">
        <v>1.4999999999999999E-2</v>
      </c>
      <c r="K50" s="28">
        <v>75.75</v>
      </c>
      <c r="L50" s="13">
        <v>83.325000000000003</v>
      </c>
    </row>
    <row r="51" spans="1:12" ht="16.5" customHeight="1">
      <c r="A51" s="9">
        <f>ROW(상세내역[[#This Row],[순번]])-ROW(상세내역[[#Headers],[순번]])</f>
        <v>50</v>
      </c>
      <c r="B51" s="9" t="s">
        <v>732</v>
      </c>
      <c r="C51" s="32" t="s">
        <v>591</v>
      </c>
      <c r="D51" s="22" t="s">
        <v>592</v>
      </c>
      <c r="E51" s="22" t="s">
        <v>413</v>
      </c>
      <c r="F51" s="22" t="s">
        <v>414</v>
      </c>
      <c r="G51" s="23" t="s">
        <v>415</v>
      </c>
      <c r="H51" s="26">
        <v>26</v>
      </c>
      <c r="I51" s="27">
        <v>359840</v>
      </c>
      <c r="J51" s="29">
        <v>1.4999999999999999E-2</v>
      </c>
      <c r="K51" s="28">
        <v>5397.5999999999995</v>
      </c>
      <c r="L51" s="13">
        <v>5937.36</v>
      </c>
    </row>
    <row r="52" spans="1:12" ht="16.5" customHeight="1">
      <c r="A52" s="9">
        <f>ROW(상세내역[[#This Row],[순번]])-ROW(상세내역[[#Headers],[순번]])</f>
        <v>51</v>
      </c>
      <c r="B52" s="9" t="s">
        <v>732</v>
      </c>
      <c r="C52" s="32" t="s">
        <v>591</v>
      </c>
      <c r="D52" s="22" t="s">
        <v>592</v>
      </c>
      <c r="E52" s="22" t="s">
        <v>438</v>
      </c>
      <c r="F52" s="22" t="s">
        <v>439</v>
      </c>
      <c r="G52" s="23" t="s">
        <v>440</v>
      </c>
      <c r="H52" s="26">
        <v>1</v>
      </c>
      <c r="I52" s="27">
        <v>1230</v>
      </c>
      <c r="J52" s="29">
        <v>1.4999999999999999E-2</v>
      </c>
      <c r="K52" s="28">
        <v>18.45</v>
      </c>
      <c r="L52" s="13">
        <v>20.295000000000002</v>
      </c>
    </row>
    <row r="53" spans="1:12" ht="16.5" customHeight="1">
      <c r="A53" s="9">
        <f>ROW(상세내역[[#This Row],[순번]])-ROW(상세내역[[#Headers],[순번]])</f>
        <v>52</v>
      </c>
      <c r="B53" s="9" t="s">
        <v>732</v>
      </c>
      <c r="C53" s="32" t="s">
        <v>591</v>
      </c>
      <c r="D53" s="22" t="s">
        <v>592</v>
      </c>
      <c r="E53" s="22" t="s">
        <v>210</v>
      </c>
      <c r="F53" s="22" t="s">
        <v>211</v>
      </c>
      <c r="G53" s="23" t="s">
        <v>212</v>
      </c>
      <c r="H53" s="26">
        <v>7</v>
      </c>
      <c r="I53" s="27">
        <v>9100</v>
      </c>
      <c r="J53" s="29">
        <v>1.4999999999999999E-2</v>
      </c>
      <c r="K53" s="28">
        <v>136.5</v>
      </c>
      <c r="L53" s="13">
        <v>150.15</v>
      </c>
    </row>
    <row r="54" spans="1:12" ht="16.5" customHeight="1">
      <c r="A54" s="9">
        <f>ROW(상세내역[[#This Row],[순번]])-ROW(상세내역[[#Headers],[순번]])</f>
        <v>53</v>
      </c>
      <c r="B54" s="9" t="s">
        <v>732</v>
      </c>
      <c r="C54" s="32" t="s">
        <v>591</v>
      </c>
      <c r="D54" s="22" t="s">
        <v>592</v>
      </c>
      <c r="E54" s="22" t="s">
        <v>213</v>
      </c>
      <c r="F54" s="22" t="s">
        <v>214</v>
      </c>
      <c r="G54" s="23" t="s">
        <v>215</v>
      </c>
      <c r="H54" s="26">
        <v>25</v>
      </c>
      <c r="I54" s="27">
        <v>34500</v>
      </c>
      <c r="J54" s="29">
        <v>1.4999999999999999E-2</v>
      </c>
      <c r="K54" s="28">
        <v>517.5</v>
      </c>
      <c r="L54" s="13">
        <v>569.25</v>
      </c>
    </row>
    <row r="55" spans="1:12" ht="16.5" customHeight="1">
      <c r="A55" s="9">
        <f>ROW(상세내역[[#This Row],[순번]])-ROW(상세내역[[#Headers],[순번]])</f>
        <v>54</v>
      </c>
      <c r="B55" s="9" t="s">
        <v>732</v>
      </c>
      <c r="C55" s="32" t="s">
        <v>591</v>
      </c>
      <c r="D55" s="22" t="s">
        <v>592</v>
      </c>
      <c r="E55" s="22" t="s">
        <v>218</v>
      </c>
      <c r="F55" s="22" t="s">
        <v>219</v>
      </c>
      <c r="G55" s="23" t="s">
        <v>220</v>
      </c>
      <c r="H55" s="26">
        <v>31</v>
      </c>
      <c r="I55" s="27">
        <v>58590</v>
      </c>
      <c r="J55" s="29">
        <v>1.4999999999999999E-2</v>
      </c>
      <c r="K55" s="28">
        <v>878.85</v>
      </c>
      <c r="L55" s="13">
        <v>966.73500000000013</v>
      </c>
    </row>
    <row r="56" spans="1:12" ht="16.5" customHeight="1">
      <c r="A56" s="9">
        <f>ROW(상세내역[[#This Row],[순번]])-ROW(상세내역[[#Headers],[순번]])</f>
        <v>55</v>
      </c>
      <c r="B56" s="9" t="s">
        <v>732</v>
      </c>
      <c r="C56" s="32" t="s">
        <v>591</v>
      </c>
      <c r="D56" s="22" t="s">
        <v>592</v>
      </c>
      <c r="E56" s="22" t="s">
        <v>221</v>
      </c>
      <c r="F56" s="22" t="s">
        <v>222</v>
      </c>
      <c r="G56" s="23" t="s">
        <v>223</v>
      </c>
      <c r="H56" s="26">
        <v>31</v>
      </c>
      <c r="I56" s="27">
        <v>60140</v>
      </c>
      <c r="J56" s="29">
        <v>1.4999999999999999E-2</v>
      </c>
      <c r="K56" s="28">
        <v>902.1</v>
      </c>
      <c r="L56" s="13">
        <v>992.31000000000006</v>
      </c>
    </row>
    <row r="57" spans="1:12" ht="16.5" customHeight="1">
      <c r="A57" s="9">
        <f>ROW(상세내역[[#This Row],[순번]])-ROW(상세내역[[#Headers],[순번]])</f>
        <v>56</v>
      </c>
      <c r="B57" s="9" t="s">
        <v>732</v>
      </c>
      <c r="C57" s="32" t="s">
        <v>591</v>
      </c>
      <c r="D57" s="22" t="s">
        <v>592</v>
      </c>
      <c r="E57" s="22" t="s">
        <v>224</v>
      </c>
      <c r="F57" s="22" t="s">
        <v>225</v>
      </c>
      <c r="G57" s="23" t="s">
        <v>226</v>
      </c>
      <c r="H57" s="26">
        <v>6</v>
      </c>
      <c r="I57" s="27">
        <v>9180</v>
      </c>
      <c r="J57" s="29">
        <v>1.4999999999999999E-2</v>
      </c>
      <c r="K57" s="28">
        <v>137.69999999999999</v>
      </c>
      <c r="L57" s="13">
        <v>151.47</v>
      </c>
    </row>
    <row r="58" spans="1:12" ht="16.5" customHeight="1">
      <c r="A58" s="9">
        <f>ROW(상세내역[[#This Row],[순번]])-ROW(상세내역[[#Headers],[순번]])</f>
        <v>57</v>
      </c>
      <c r="B58" s="9" t="s">
        <v>732</v>
      </c>
      <c r="C58" s="32" t="s">
        <v>591</v>
      </c>
      <c r="D58" s="22" t="s">
        <v>592</v>
      </c>
      <c r="E58" s="22" t="s">
        <v>227</v>
      </c>
      <c r="F58" s="22" t="s">
        <v>228</v>
      </c>
      <c r="G58" s="23" t="s">
        <v>229</v>
      </c>
      <c r="H58" s="26">
        <v>25</v>
      </c>
      <c r="I58" s="27">
        <v>40500</v>
      </c>
      <c r="J58" s="29">
        <v>1.4999999999999999E-2</v>
      </c>
      <c r="K58" s="28">
        <v>607.5</v>
      </c>
      <c r="L58" s="13">
        <v>668.25</v>
      </c>
    </row>
    <row r="59" spans="1:12" ht="16.5" customHeight="1">
      <c r="A59" s="9">
        <f>ROW(상세내역[[#This Row],[순번]])-ROW(상세내역[[#Headers],[순번]])</f>
        <v>58</v>
      </c>
      <c r="B59" s="9" t="s">
        <v>732</v>
      </c>
      <c r="C59" s="32" t="s">
        <v>591</v>
      </c>
      <c r="D59" s="22" t="s">
        <v>592</v>
      </c>
      <c r="E59" s="22" t="s">
        <v>230</v>
      </c>
      <c r="F59" s="22" t="s">
        <v>231</v>
      </c>
      <c r="G59" s="23" t="s">
        <v>232</v>
      </c>
      <c r="H59" s="26">
        <v>6</v>
      </c>
      <c r="I59" s="27">
        <v>21120</v>
      </c>
      <c r="J59" s="29">
        <v>1.4999999999999999E-2</v>
      </c>
      <c r="K59" s="28">
        <v>316.8</v>
      </c>
      <c r="L59" s="13">
        <v>348.48</v>
      </c>
    </row>
    <row r="60" spans="1:12" ht="16.5" customHeight="1">
      <c r="A60" s="9">
        <f>ROW(상세내역[[#This Row],[순번]])-ROW(상세내역[[#Headers],[순번]])</f>
        <v>59</v>
      </c>
      <c r="B60" s="9" t="s">
        <v>732</v>
      </c>
      <c r="C60" s="32" t="s">
        <v>591</v>
      </c>
      <c r="D60" s="22" t="s">
        <v>592</v>
      </c>
      <c r="E60" s="22" t="s">
        <v>233</v>
      </c>
      <c r="F60" s="22" t="s">
        <v>234</v>
      </c>
      <c r="G60" s="23" t="s">
        <v>235</v>
      </c>
      <c r="H60" s="26">
        <v>15</v>
      </c>
      <c r="I60" s="27">
        <v>19650</v>
      </c>
      <c r="J60" s="29">
        <v>1.4999999999999999E-2</v>
      </c>
      <c r="K60" s="28">
        <v>294.75</v>
      </c>
      <c r="L60" s="13">
        <v>324.22500000000002</v>
      </c>
    </row>
    <row r="61" spans="1:12" ht="16.5" customHeight="1">
      <c r="A61" s="9">
        <f>ROW(상세내역[[#This Row],[순번]])-ROW(상세내역[[#Headers],[순번]])</f>
        <v>60</v>
      </c>
      <c r="B61" s="9" t="s">
        <v>732</v>
      </c>
      <c r="C61" s="32" t="s">
        <v>591</v>
      </c>
      <c r="D61" s="22" t="s">
        <v>592</v>
      </c>
      <c r="E61" s="22" t="s">
        <v>236</v>
      </c>
      <c r="F61" s="22" t="s">
        <v>237</v>
      </c>
      <c r="G61" s="23" t="s">
        <v>238</v>
      </c>
      <c r="H61" s="26">
        <v>14</v>
      </c>
      <c r="I61" s="27">
        <v>28000</v>
      </c>
      <c r="J61" s="29">
        <v>1.4999999999999999E-2</v>
      </c>
      <c r="K61" s="28">
        <v>420</v>
      </c>
      <c r="L61" s="13">
        <v>462.00000000000006</v>
      </c>
    </row>
    <row r="62" spans="1:12" ht="16.5" customHeight="1">
      <c r="A62" s="9">
        <f>ROW(상세내역[[#This Row],[순번]])-ROW(상세내역[[#Headers],[순번]])</f>
        <v>61</v>
      </c>
      <c r="B62" s="9" t="s">
        <v>732</v>
      </c>
      <c r="C62" s="32" t="s">
        <v>591</v>
      </c>
      <c r="D62" s="22" t="s">
        <v>592</v>
      </c>
      <c r="E62" s="22" t="s">
        <v>239</v>
      </c>
      <c r="F62" s="22" t="s">
        <v>240</v>
      </c>
      <c r="G62" s="23" t="s">
        <v>241</v>
      </c>
      <c r="H62" s="26">
        <v>17</v>
      </c>
      <c r="I62" s="27">
        <v>65280</v>
      </c>
      <c r="J62" s="29">
        <v>1.4999999999999999E-2</v>
      </c>
      <c r="K62" s="28">
        <v>979.19999999999993</v>
      </c>
      <c r="L62" s="13">
        <v>1077.1200000000001</v>
      </c>
    </row>
    <row r="63" spans="1:12" ht="16.5" customHeight="1">
      <c r="A63" s="9">
        <f>ROW(상세내역[[#This Row],[순번]])-ROW(상세내역[[#Headers],[순번]])</f>
        <v>62</v>
      </c>
      <c r="B63" s="9" t="s">
        <v>732</v>
      </c>
      <c r="C63" s="32" t="s">
        <v>591</v>
      </c>
      <c r="D63" s="22" t="s">
        <v>592</v>
      </c>
      <c r="E63" s="22" t="s">
        <v>69</v>
      </c>
      <c r="F63" s="22" t="s">
        <v>242</v>
      </c>
      <c r="G63" s="23" t="s">
        <v>243</v>
      </c>
      <c r="H63" s="26">
        <v>27</v>
      </c>
      <c r="I63" s="27">
        <v>46170</v>
      </c>
      <c r="J63" s="29">
        <v>1.4999999999999999E-2</v>
      </c>
      <c r="K63" s="28">
        <v>692.55</v>
      </c>
      <c r="L63" s="13">
        <v>761.80500000000006</v>
      </c>
    </row>
    <row r="64" spans="1:12" ht="16.5" customHeight="1">
      <c r="A64" s="9">
        <f>ROW(상세내역[[#This Row],[순번]])-ROW(상세내역[[#Headers],[순번]])</f>
        <v>63</v>
      </c>
      <c r="B64" s="9" t="s">
        <v>732</v>
      </c>
      <c r="C64" s="32" t="s">
        <v>591</v>
      </c>
      <c r="D64" s="22" t="s">
        <v>592</v>
      </c>
      <c r="E64" s="22" t="s">
        <v>244</v>
      </c>
      <c r="F64" s="22" t="s">
        <v>245</v>
      </c>
      <c r="G64" s="23" t="s">
        <v>246</v>
      </c>
      <c r="H64" s="26">
        <v>27</v>
      </c>
      <c r="I64" s="27">
        <v>42120</v>
      </c>
      <c r="J64" s="29">
        <v>1.4999999999999999E-2</v>
      </c>
      <c r="K64" s="28">
        <v>631.79999999999995</v>
      </c>
      <c r="L64" s="13">
        <v>694.98</v>
      </c>
    </row>
    <row r="65" spans="1:12" ht="16.5" customHeight="1">
      <c r="A65" s="9">
        <f>ROW(상세내역[[#This Row],[순번]])-ROW(상세내역[[#Headers],[순번]])</f>
        <v>64</v>
      </c>
      <c r="B65" s="9" t="s">
        <v>732</v>
      </c>
      <c r="C65" s="32" t="s">
        <v>591</v>
      </c>
      <c r="D65" s="22" t="s">
        <v>592</v>
      </c>
      <c r="E65" s="22" t="s">
        <v>247</v>
      </c>
      <c r="F65" s="22" t="s">
        <v>248</v>
      </c>
      <c r="G65" s="23" t="s">
        <v>249</v>
      </c>
      <c r="H65" s="26">
        <v>1</v>
      </c>
      <c r="I65" s="27">
        <v>2200</v>
      </c>
      <c r="J65" s="29">
        <v>1.4999999999999999E-2</v>
      </c>
      <c r="K65" s="28">
        <v>33</v>
      </c>
      <c r="L65" s="13">
        <v>36.300000000000004</v>
      </c>
    </row>
    <row r="66" spans="1:12" ht="16.5" customHeight="1">
      <c r="A66" s="9">
        <f>ROW(상세내역[[#This Row],[순번]])-ROW(상세내역[[#Headers],[순번]])</f>
        <v>65</v>
      </c>
      <c r="B66" s="9" t="s">
        <v>732</v>
      </c>
      <c r="C66" s="32" t="s">
        <v>591</v>
      </c>
      <c r="D66" s="22" t="s">
        <v>592</v>
      </c>
      <c r="E66" s="22" t="s">
        <v>72</v>
      </c>
      <c r="F66" s="22" t="s">
        <v>73</v>
      </c>
      <c r="G66" s="23" t="s">
        <v>74</v>
      </c>
      <c r="H66" s="26">
        <v>1</v>
      </c>
      <c r="I66" s="27">
        <v>8660</v>
      </c>
      <c r="J66" s="29">
        <v>1.4999999999999999E-2</v>
      </c>
      <c r="K66" s="28">
        <v>129.9</v>
      </c>
      <c r="L66" s="13">
        <v>142.89000000000001</v>
      </c>
    </row>
    <row r="67" spans="1:12" ht="16.5" customHeight="1">
      <c r="A67" s="9">
        <f>ROW(상세내역[[#This Row],[순번]])-ROW(상세내역[[#Headers],[순번]])</f>
        <v>66</v>
      </c>
      <c r="B67" s="9" t="s">
        <v>732</v>
      </c>
      <c r="C67" s="32" t="s">
        <v>591</v>
      </c>
      <c r="D67" s="22" t="s">
        <v>592</v>
      </c>
      <c r="E67" s="22" t="s">
        <v>400</v>
      </c>
      <c r="F67" s="22" t="s">
        <v>756</v>
      </c>
      <c r="G67" s="23" t="s">
        <v>757</v>
      </c>
      <c r="H67" s="26">
        <v>1</v>
      </c>
      <c r="I67" s="27">
        <v>64460</v>
      </c>
      <c r="J67" s="29">
        <v>1.4999999999999999E-2</v>
      </c>
      <c r="K67" s="28">
        <v>966.9</v>
      </c>
      <c r="L67" s="13">
        <v>1063.5900000000001</v>
      </c>
    </row>
    <row r="68" spans="1:12" ht="16.5" customHeight="1">
      <c r="A68" s="9">
        <f>ROW(상세내역[[#This Row],[순번]])-ROW(상세내역[[#Headers],[순번]])</f>
        <v>67</v>
      </c>
      <c r="B68" s="9" t="s">
        <v>732</v>
      </c>
      <c r="C68" s="32" t="s">
        <v>591</v>
      </c>
      <c r="D68" s="22" t="s">
        <v>592</v>
      </c>
      <c r="E68" s="22" t="s">
        <v>75</v>
      </c>
      <c r="F68" s="22" t="s">
        <v>76</v>
      </c>
      <c r="G68" s="23" t="s">
        <v>77</v>
      </c>
      <c r="H68" s="26">
        <v>5</v>
      </c>
      <c r="I68" s="27">
        <v>14450</v>
      </c>
      <c r="J68" s="29">
        <v>1.4999999999999999E-2</v>
      </c>
      <c r="K68" s="28">
        <v>216.75</v>
      </c>
      <c r="L68" s="13">
        <v>238.42500000000001</v>
      </c>
    </row>
    <row r="69" spans="1:12" ht="16.5" customHeight="1">
      <c r="A69" s="9">
        <f>ROW(상세내역[[#This Row],[순번]])-ROW(상세내역[[#Headers],[순번]])</f>
        <v>68</v>
      </c>
      <c r="B69" s="9" t="s">
        <v>732</v>
      </c>
      <c r="C69" s="32" t="s">
        <v>591</v>
      </c>
      <c r="D69" s="22" t="s">
        <v>592</v>
      </c>
      <c r="E69" s="22" t="s">
        <v>253</v>
      </c>
      <c r="F69" s="22" t="s">
        <v>254</v>
      </c>
      <c r="G69" s="23" t="s">
        <v>255</v>
      </c>
      <c r="H69" s="26">
        <v>17</v>
      </c>
      <c r="I69" s="27">
        <v>27200</v>
      </c>
      <c r="J69" s="29">
        <v>1.4999999999999999E-2</v>
      </c>
      <c r="K69" s="28">
        <v>408</v>
      </c>
      <c r="L69" s="13">
        <v>448.8</v>
      </c>
    </row>
    <row r="70" spans="1:12" ht="16.5" customHeight="1">
      <c r="A70" s="9">
        <f>ROW(상세내역[[#This Row],[순번]])-ROW(상세내역[[#Headers],[순번]])</f>
        <v>69</v>
      </c>
      <c r="B70" s="9" t="s">
        <v>732</v>
      </c>
      <c r="C70" s="32" t="s">
        <v>591</v>
      </c>
      <c r="D70" s="22" t="s">
        <v>592</v>
      </c>
      <c r="E70" s="22" t="s">
        <v>256</v>
      </c>
      <c r="F70" s="22" t="s">
        <v>257</v>
      </c>
      <c r="G70" s="23" t="s">
        <v>258</v>
      </c>
      <c r="H70" s="26">
        <v>17</v>
      </c>
      <c r="I70" s="27">
        <v>110500</v>
      </c>
      <c r="J70" s="29">
        <v>1.4999999999999999E-2</v>
      </c>
      <c r="K70" s="28">
        <v>1657.5</v>
      </c>
      <c r="L70" s="13">
        <v>1823.2500000000002</v>
      </c>
    </row>
    <row r="71" spans="1:12" ht="16.5" customHeight="1">
      <c r="A71" s="9">
        <f>ROW(상세내역[[#This Row],[순번]])-ROW(상세내역[[#Headers],[순번]])</f>
        <v>70</v>
      </c>
      <c r="B71" s="9" t="s">
        <v>732</v>
      </c>
      <c r="C71" s="32" t="s">
        <v>591</v>
      </c>
      <c r="D71" s="22" t="s">
        <v>592</v>
      </c>
      <c r="E71" s="22" t="s">
        <v>259</v>
      </c>
      <c r="F71" s="22" t="s">
        <v>260</v>
      </c>
      <c r="G71" s="23" t="s">
        <v>261</v>
      </c>
      <c r="H71" s="26">
        <v>17</v>
      </c>
      <c r="I71" s="27">
        <v>111010</v>
      </c>
      <c r="J71" s="29">
        <v>1.4999999999999999E-2</v>
      </c>
      <c r="K71" s="28">
        <v>1665.1499999999999</v>
      </c>
      <c r="L71" s="13">
        <v>1831.665</v>
      </c>
    </row>
    <row r="72" spans="1:12" ht="16.5" customHeight="1">
      <c r="A72" s="9">
        <f>ROW(상세내역[[#This Row],[순번]])-ROW(상세내역[[#Headers],[순번]])</f>
        <v>71</v>
      </c>
      <c r="B72" s="9" t="s">
        <v>732</v>
      </c>
      <c r="C72" s="32" t="s">
        <v>591</v>
      </c>
      <c r="D72" s="22" t="s">
        <v>592</v>
      </c>
      <c r="E72" s="22" t="s">
        <v>758</v>
      </c>
      <c r="F72" s="22" t="s">
        <v>759</v>
      </c>
      <c r="G72" s="23" t="s">
        <v>760</v>
      </c>
      <c r="H72" s="26">
        <v>5</v>
      </c>
      <c r="I72" s="27">
        <v>37350</v>
      </c>
      <c r="J72" s="29">
        <v>1.4999999999999999E-2</v>
      </c>
      <c r="K72" s="28">
        <v>560.25</v>
      </c>
      <c r="L72" s="13">
        <v>616.27500000000009</v>
      </c>
    </row>
    <row r="73" spans="1:12" ht="16.5" customHeight="1">
      <c r="A73" s="9">
        <f>ROW(상세내역[[#This Row],[순번]])-ROW(상세내역[[#Headers],[순번]])</f>
        <v>72</v>
      </c>
      <c r="B73" s="9" t="s">
        <v>732</v>
      </c>
      <c r="C73" s="32" t="s">
        <v>591</v>
      </c>
      <c r="D73" s="22" t="s">
        <v>592</v>
      </c>
      <c r="E73" s="22" t="s">
        <v>615</v>
      </c>
      <c r="F73" s="22" t="s">
        <v>616</v>
      </c>
      <c r="G73" s="23" t="s">
        <v>617</v>
      </c>
      <c r="H73" s="26">
        <v>17</v>
      </c>
      <c r="I73" s="27">
        <v>390830</v>
      </c>
      <c r="J73" s="29">
        <v>1.4999999999999999E-2</v>
      </c>
      <c r="K73" s="28">
        <v>5862.45</v>
      </c>
      <c r="L73" s="13">
        <v>6448.6950000000006</v>
      </c>
    </row>
    <row r="74" spans="1:12" ht="16.5" customHeight="1">
      <c r="A74" s="9">
        <f>ROW(상세내역[[#This Row],[순번]])-ROW(상세내역[[#Headers],[순번]])</f>
        <v>73</v>
      </c>
      <c r="B74" s="9" t="s">
        <v>732</v>
      </c>
      <c r="C74" s="32" t="s">
        <v>591</v>
      </c>
      <c r="D74" s="22" t="s">
        <v>592</v>
      </c>
      <c r="E74" s="22" t="s">
        <v>618</v>
      </c>
      <c r="F74" s="22" t="s">
        <v>619</v>
      </c>
      <c r="G74" s="23" t="s">
        <v>620</v>
      </c>
      <c r="H74" s="26">
        <v>17</v>
      </c>
      <c r="I74" s="27">
        <v>390830</v>
      </c>
      <c r="J74" s="29">
        <v>1.4999999999999999E-2</v>
      </c>
      <c r="K74" s="28">
        <v>5862.45</v>
      </c>
      <c r="L74" s="13">
        <v>6448.6950000000006</v>
      </c>
    </row>
    <row r="75" spans="1:12" ht="16.5" customHeight="1">
      <c r="A75" s="9">
        <f>ROW(상세내역[[#This Row],[순번]])-ROW(상세내역[[#Headers],[순번]])</f>
        <v>74</v>
      </c>
      <c r="B75" s="9" t="s">
        <v>732</v>
      </c>
      <c r="C75" s="32" t="s">
        <v>591</v>
      </c>
      <c r="D75" s="22" t="s">
        <v>592</v>
      </c>
      <c r="E75" s="22" t="s">
        <v>262</v>
      </c>
      <c r="F75" s="22" t="s">
        <v>263</v>
      </c>
      <c r="G75" s="23" t="s">
        <v>264</v>
      </c>
      <c r="H75" s="26">
        <v>5</v>
      </c>
      <c r="I75" s="27">
        <v>8400</v>
      </c>
      <c r="J75" s="29">
        <v>1.4999999999999999E-2</v>
      </c>
      <c r="K75" s="28">
        <v>126</v>
      </c>
      <c r="L75" s="13">
        <v>138.60000000000002</v>
      </c>
    </row>
    <row r="76" spans="1:12" ht="16.5" customHeight="1">
      <c r="A76" s="9">
        <f>ROW(상세내역[[#This Row],[순번]])-ROW(상세내역[[#Headers],[순번]])</f>
        <v>75</v>
      </c>
      <c r="B76" s="9" t="s">
        <v>732</v>
      </c>
      <c r="C76" s="32" t="s">
        <v>591</v>
      </c>
      <c r="D76" s="22" t="s">
        <v>592</v>
      </c>
      <c r="E76" s="22" t="s">
        <v>265</v>
      </c>
      <c r="F76" s="22" t="s">
        <v>266</v>
      </c>
      <c r="G76" s="23" t="s">
        <v>267</v>
      </c>
      <c r="H76" s="26">
        <v>5</v>
      </c>
      <c r="I76" s="27">
        <v>8400</v>
      </c>
      <c r="J76" s="29">
        <v>1.4999999999999999E-2</v>
      </c>
      <c r="K76" s="28">
        <v>126</v>
      </c>
      <c r="L76" s="13">
        <v>138.60000000000002</v>
      </c>
    </row>
    <row r="77" spans="1:12" ht="16.5" customHeight="1">
      <c r="A77" s="9">
        <f>ROW(상세내역[[#This Row],[순번]])-ROW(상세내역[[#Headers],[순번]])</f>
        <v>76</v>
      </c>
      <c r="B77" s="9" t="s">
        <v>732</v>
      </c>
      <c r="C77" s="32" t="s">
        <v>591</v>
      </c>
      <c r="D77" s="22" t="s">
        <v>592</v>
      </c>
      <c r="E77" s="22" t="s">
        <v>268</v>
      </c>
      <c r="F77" s="22" t="s">
        <v>269</v>
      </c>
      <c r="G77" s="23" t="s">
        <v>270</v>
      </c>
      <c r="H77" s="26">
        <v>5</v>
      </c>
      <c r="I77" s="27">
        <v>8400</v>
      </c>
      <c r="J77" s="29">
        <v>1.4999999999999999E-2</v>
      </c>
      <c r="K77" s="28">
        <v>126</v>
      </c>
      <c r="L77" s="13">
        <v>138.60000000000002</v>
      </c>
    </row>
    <row r="78" spans="1:12" ht="16.5" customHeight="1">
      <c r="A78" s="9">
        <f>ROW(상세내역[[#This Row],[순번]])-ROW(상세내역[[#Headers],[순번]])</f>
        <v>77</v>
      </c>
      <c r="B78" s="9" t="s">
        <v>732</v>
      </c>
      <c r="C78" s="32" t="s">
        <v>591</v>
      </c>
      <c r="D78" s="22" t="s">
        <v>592</v>
      </c>
      <c r="E78" s="22" t="s">
        <v>271</v>
      </c>
      <c r="F78" s="22" t="s">
        <v>272</v>
      </c>
      <c r="G78" s="23" t="s">
        <v>273</v>
      </c>
      <c r="H78" s="26">
        <v>5</v>
      </c>
      <c r="I78" s="27">
        <v>8400</v>
      </c>
      <c r="J78" s="29">
        <v>1.4999999999999999E-2</v>
      </c>
      <c r="K78" s="28">
        <v>126</v>
      </c>
      <c r="L78" s="13">
        <v>138.60000000000002</v>
      </c>
    </row>
    <row r="79" spans="1:12" ht="16.5" customHeight="1">
      <c r="A79" s="9">
        <f>ROW(상세내역[[#This Row],[순번]])-ROW(상세내역[[#Headers],[순번]])</f>
        <v>78</v>
      </c>
      <c r="B79" s="9" t="s">
        <v>732</v>
      </c>
      <c r="C79" s="32" t="s">
        <v>591</v>
      </c>
      <c r="D79" s="22" t="s">
        <v>592</v>
      </c>
      <c r="E79" s="22" t="s">
        <v>78</v>
      </c>
      <c r="F79" s="22" t="s">
        <v>79</v>
      </c>
      <c r="G79" s="23" t="s">
        <v>80</v>
      </c>
      <c r="H79" s="26">
        <v>5</v>
      </c>
      <c r="I79" s="27">
        <v>8400</v>
      </c>
      <c r="J79" s="29">
        <v>1.4999999999999999E-2</v>
      </c>
      <c r="K79" s="28">
        <v>126</v>
      </c>
      <c r="L79" s="13">
        <v>138.60000000000002</v>
      </c>
    </row>
    <row r="80" spans="1:12" ht="16.5" customHeight="1">
      <c r="A80" s="9">
        <f>ROW(상세내역[[#This Row],[순번]])-ROW(상세내역[[#Headers],[순번]])</f>
        <v>79</v>
      </c>
      <c r="B80" s="9" t="s">
        <v>732</v>
      </c>
      <c r="C80" s="32" t="s">
        <v>591</v>
      </c>
      <c r="D80" s="22" t="s">
        <v>592</v>
      </c>
      <c r="E80" s="22" t="s">
        <v>274</v>
      </c>
      <c r="F80" s="22" t="s">
        <v>275</v>
      </c>
      <c r="G80" s="23" t="s">
        <v>276</v>
      </c>
      <c r="H80" s="26">
        <v>5</v>
      </c>
      <c r="I80" s="27">
        <v>8400</v>
      </c>
      <c r="J80" s="29">
        <v>1.4999999999999999E-2</v>
      </c>
      <c r="K80" s="28">
        <v>126</v>
      </c>
      <c r="L80" s="13">
        <v>138.60000000000002</v>
      </c>
    </row>
    <row r="81" spans="1:12" ht="16.5" customHeight="1">
      <c r="A81" s="9">
        <f>ROW(상세내역[[#This Row],[순번]])-ROW(상세내역[[#Headers],[순번]])</f>
        <v>80</v>
      </c>
      <c r="B81" s="9" t="s">
        <v>732</v>
      </c>
      <c r="C81" s="32" t="s">
        <v>591</v>
      </c>
      <c r="D81" s="22" t="s">
        <v>592</v>
      </c>
      <c r="E81" s="22" t="s">
        <v>277</v>
      </c>
      <c r="F81" s="22" t="s">
        <v>621</v>
      </c>
      <c r="G81" s="23" t="s">
        <v>622</v>
      </c>
      <c r="H81" s="26">
        <v>6</v>
      </c>
      <c r="I81" s="27">
        <v>8100</v>
      </c>
      <c r="J81" s="29">
        <v>1.4999999999999999E-2</v>
      </c>
      <c r="K81" s="28">
        <v>121.5</v>
      </c>
      <c r="L81" s="13">
        <v>133.65</v>
      </c>
    </row>
    <row r="82" spans="1:12" ht="16.5" customHeight="1">
      <c r="A82" s="9">
        <f>ROW(상세내역[[#This Row],[순번]])-ROW(상세내역[[#Headers],[순번]])</f>
        <v>81</v>
      </c>
      <c r="B82" s="9" t="s">
        <v>732</v>
      </c>
      <c r="C82" s="32" t="s">
        <v>591</v>
      </c>
      <c r="D82" s="22" t="s">
        <v>592</v>
      </c>
      <c r="E82" s="22" t="s">
        <v>277</v>
      </c>
      <c r="F82" s="22" t="s">
        <v>432</v>
      </c>
      <c r="G82" s="23" t="s">
        <v>433</v>
      </c>
      <c r="H82" s="26">
        <v>11</v>
      </c>
      <c r="I82" s="27">
        <v>14850</v>
      </c>
      <c r="J82" s="29">
        <v>1.4999999999999999E-2</v>
      </c>
      <c r="K82" s="28">
        <v>222.75</v>
      </c>
      <c r="L82" s="13">
        <v>245.02500000000001</v>
      </c>
    </row>
    <row r="83" spans="1:12" ht="16.5" customHeight="1">
      <c r="A83" s="9">
        <f>ROW(상세내역[[#This Row],[순번]])-ROW(상세내역[[#Headers],[순번]])</f>
        <v>82</v>
      </c>
      <c r="B83" s="9" t="s">
        <v>732</v>
      </c>
      <c r="C83" s="32" t="s">
        <v>591</v>
      </c>
      <c r="D83" s="22" t="s">
        <v>592</v>
      </c>
      <c r="E83" s="22" t="s">
        <v>761</v>
      </c>
      <c r="F83" s="22" t="s">
        <v>762</v>
      </c>
      <c r="G83" s="23" t="s">
        <v>763</v>
      </c>
      <c r="H83" s="26">
        <v>2</v>
      </c>
      <c r="I83" s="27">
        <v>8100</v>
      </c>
      <c r="J83" s="29">
        <v>1.4999999999999999E-2</v>
      </c>
      <c r="K83" s="28">
        <v>121.5</v>
      </c>
      <c r="L83" s="13">
        <v>133.65</v>
      </c>
    </row>
    <row r="84" spans="1:12" ht="16.5" customHeight="1">
      <c r="A84" s="9">
        <f>ROW(상세내역[[#This Row],[순번]])-ROW(상세내역[[#Headers],[순번]])</f>
        <v>83</v>
      </c>
      <c r="B84" s="9" t="s">
        <v>732</v>
      </c>
      <c r="C84" s="32" t="s">
        <v>591</v>
      </c>
      <c r="D84" s="22" t="s">
        <v>592</v>
      </c>
      <c r="E84" s="22" t="s">
        <v>623</v>
      </c>
      <c r="F84" s="22" t="s">
        <v>624</v>
      </c>
      <c r="G84" s="23" t="s">
        <v>625</v>
      </c>
      <c r="H84" s="26">
        <v>1</v>
      </c>
      <c r="I84" s="27">
        <v>5400</v>
      </c>
      <c r="J84" s="29">
        <v>1.4999999999999999E-2</v>
      </c>
      <c r="K84" s="28">
        <v>81</v>
      </c>
      <c r="L84" s="13">
        <v>89.100000000000009</v>
      </c>
    </row>
    <row r="85" spans="1:12" ht="16.5" customHeight="1">
      <c r="A85" s="9">
        <f>ROW(상세내역[[#This Row],[순번]])-ROW(상세내역[[#Headers],[순번]])</f>
        <v>84</v>
      </c>
      <c r="B85" s="9" t="s">
        <v>732</v>
      </c>
      <c r="C85" s="32" t="s">
        <v>591</v>
      </c>
      <c r="D85" s="22" t="s">
        <v>592</v>
      </c>
      <c r="E85" s="22" t="s">
        <v>626</v>
      </c>
      <c r="F85" s="22" t="s">
        <v>627</v>
      </c>
      <c r="G85" s="23" t="s">
        <v>628</v>
      </c>
      <c r="H85" s="26">
        <v>6</v>
      </c>
      <c r="I85" s="27">
        <v>78840</v>
      </c>
      <c r="J85" s="29">
        <v>1.4999999999999999E-2</v>
      </c>
      <c r="K85" s="28">
        <v>1182.5999999999999</v>
      </c>
      <c r="L85" s="13">
        <v>1300.8599999999999</v>
      </c>
    </row>
    <row r="86" spans="1:12" ht="16.5" customHeight="1">
      <c r="A86" s="9">
        <f>ROW(상세내역[[#This Row],[순번]])-ROW(상세내역[[#Headers],[순번]])</f>
        <v>85</v>
      </c>
      <c r="B86" s="9" t="s">
        <v>732</v>
      </c>
      <c r="C86" s="32" t="s">
        <v>591</v>
      </c>
      <c r="D86" s="22" t="s">
        <v>592</v>
      </c>
      <c r="E86" s="22" t="s">
        <v>280</v>
      </c>
      <c r="F86" s="22" t="s">
        <v>315</v>
      </c>
      <c r="G86" s="23" t="s">
        <v>434</v>
      </c>
      <c r="H86" s="26">
        <v>23</v>
      </c>
      <c r="I86" s="27">
        <v>171120</v>
      </c>
      <c r="J86" s="29">
        <v>1.4999999999999999E-2</v>
      </c>
      <c r="K86" s="28">
        <v>2566.7999999999997</v>
      </c>
      <c r="L86" s="13">
        <v>2823.48</v>
      </c>
    </row>
    <row r="87" spans="1:12" ht="16.5" customHeight="1">
      <c r="A87" s="9">
        <f>ROW(상세내역[[#This Row],[순번]])-ROW(상세내역[[#Headers],[순번]])</f>
        <v>86</v>
      </c>
      <c r="B87" s="9" t="s">
        <v>732</v>
      </c>
      <c r="C87" s="32" t="s">
        <v>591</v>
      </c>
      <c r="D87" s="22" t="s">
        <v>592</v>
      </c>
      <c r="E87" s="22" t="s">
        <v>571</v>
      </c>
      <c r="F87" s="22" t="s">
        <v>572</v>
      </c>
      <c r="G87" s="23" t="s">
        <v>573</v>
      </c>
      <c r="H87" s="26">
        <v>1</v>
      </c>
      <c r="I87" s="27">
        <v>11410</v>
      </c>
      <c r="J87" s="29">
        <v>1.4999999999999999E-2</v>
      </c>
      <c r="K87" s="28">
        <v>171.15</v>
      </c>
      <c r="L87" s="13">
        <v>188.26500000000001</v>
      </c>
    </row>
    <row r="88" spans="1:12" ht="16.5" customHeight="1">
      <c r="A88" s="9">
        <f>ROW(상세내역[[#This Row],[순번]])-ROW(상세내역[[#Headers],[순번]])</f>
        <v>87</v>
      </c>
      <c r="B88" s="9" t="s">
        <v>732</v>
      </c>
      <c r="C88" s="32" t="s">
        <v>591</v>
      </c>
      <c r="D88" s="22" t="s">
        <v>592</v>
      </c>
      <c r="E88" s="22" t="s">
        <v>282</v>
      </c>
      <c r="F88" s="22" t="s">
        <v>283</v>
      </c>
      <c r="G88" s="23" t="s">
        <v>284</v>
      </c>
      <c r="H88" s="26">
        <v>42</v>
      </c>
      <c r="I88" s="27">
        <v>479220</v>
      </c>
      <c r="J88" s="29">
        <v>1.4999999999999999E-2</v>
      </c>
      <c r="K88" s="28">
        <v>7188.3</v>
      </c>
      <c r="L88" s="13">
        <v>7907.130000000001</v>
      </c>
    </row>
    <row r="89" spans="1:12" ht="16.5" customHeight="1">
      <c r="A89" s="9">
        <f>ROW(상세내역[[#This Row],[순번]])-ROW(상세내역[[#Headers],[순번]])</f>
        <v>88</v>
      </c>
      <c r="B89" s="9" t="s">
        <v>732</v>
      </c>
      <c r="C89" s="32" t="s">
        <v>591</v>
      </c>
      <c r="D89" s="22" t="s">
        <v>592</v>
      </c>
      <c r="E89" s="22" t="s">
        <v>285</v>
      </c>
      <c r="F89" s="22" t="s">
        <v>286</v>
      </c>
      <c r="G89" s="23" t="s">
        <v>287</v>
      </c>
      <c r="H89" s="26">
        <v>6</v>
      </c>
      <c r="I89" s="27">
        <v>68460</v>
      </c>
      <c r="J89" s="29">
        <v>1.4999999999999999E-2</v>
      </c>
      <c r="K89" s="28">
        <v>1026.8999999999999</v>
      </c>
      <c r="L89" s="13">
        <v>1129.5899999999999</v>
      </c>
    </row>
    <row r="90" spans="1:12" ht="16.5" customHeight="1">
      <c r="A90" s="9">
        <f>ROW(상세내역[[#This Row],[순번]])-ROW(상세내역[[#Headers],[순번]])</f>
        <v>89</v>
      </c>
      <c r="B90" s="9" t="s">
        <v>732</v>
      </c>
      <c r="C90" s="32" t="s">
        <v>591</v>
      </c>
      <c r="D90" s="22" t="s">
        <v>592</v>
      </c>
      <c r="E90" s="22" t="s">
        <v>347</v>
      </c>
      <c r="F90" s="22" t="s">
        <v>348</v>
      </c>
      <c r="G90" s="23" t="s">
        <v>349</v>
      </c>
      <c r="H90" s="26">
        <v>1</v>
      </c>
      <c r="I90" s="27">
        <v>16680</v>
      </c>
      <c r="J90" s="29">
        <v>1.4999999999999999E-2</v>
      </c>
      <c r="K90" s="28">
        <v>250.2</v>
      </c>
      <c r="L90" s="13">
        <v>275.22000000000003</v>
      </c>
    </row>
    <row r="91" spans="1:12" ht="16.5" customHeight="1">
      <c r="A91" s="9">
        <f>ROW(상세내역[[#This Row],[순번]])-ROW(상세내역[[#Headers],[순번]])</f>
        <v>90</v>
      </c>
      <c r="B91" s="9" t="s">
        <v>732</v>
      </c>
      <c r="C91" s="32" t="s">
        <v>591</v>
      </c>
      <c r="D91" s="22" t="s">
        <v>592</v>
      </c>
      <c r="E91" s="22" t="s">
        <v>288</v>
      </c>
      <c r="F91" s="22" t="s">
        <v>289</v>
      </c>
      <c r="G91" s="23" t="s">
        <v>290</v>
      </c>
      <c r="H91" s="26">
        <v>42</v>
      </c>
      <c r="I91" s="27">
        <v>665700</v>
      </c>
      <c r="J91" s="29">
        <v>1.4999999999999999E-2</v>
      </c>
      <c r="K91" s="28">
        <v>9985.5</v>
      </c>
      <c r="L91" s="13">
        <v>10984.050000000001</v>
      </c>
    </row>
    <row r="92" spans="1:12" ht="16.5" customHeight="1">
      <c r="A92" s="9">
        <f>ROW(상세내역[[#This Row],[순번]])-ROW(상세내역[[#Headers],[순번]])</f>
        <v>91</v>
      </c>
      <c r="B92" s="9" t="s">
        <v>732</v>
      </c>
      <c r="C92" s="32" t="s">
        <v>591</v>
      </c>
      <c r="D92" s="22" t="s">
        <v>592</v>
      </c>
      <c r="E92" s="22" t="s">
        <v>350</v>
      </c>
      <c r="F92" s="22" t="s">
        <v>351</v>
      </c>
      <c r="G92" s="23" t="s">
        <v>352</v>
      </c>
      <c r="H92" s="26">
        <v>12</v>
      </c>
      <c r="I92" s="27">
        <v>135360</v>
      </c>
      <c r="J92" s="29">
        <v>1.4999999999999999E-2</v>
      </c>
      <c r="K92" s="28">
        <v>2030.3999999999999</v>
      </c>
      <c r="L92" s="13">
        <v>2233.44</v>
      </c>
    </row>
    <row r="93" spans="1:12" ht="16.5" customHeight="1">
      <c r="A93" s="9">
        <f>ROW(상세내역[[#This Row],[순번]])-ROW(상세내역[[#Headers],[순번]])</f>
        <v>92</v>
      </c>
      <c r="B93" s="9" t="s">
        <v>732</v>
      </c>
      <c r="C93" s="32" t="s">
        <v>591</v>
      </c>
      <c r="D93" s="22" t="s">
        <v>592</v>
      </c>
      <c r="E93" s="22" t="s">
        <v>85</v>
      </c>
      <c r="F93" s="22" t="s">
        <v>86</v>
      </c>
      <c r="G93" s="23" t="s">
        <v>87</v>
      </c>
      <c r="H93" s="26">
        <v>11</v>
      </c>
      <c r="I93" s="27">
        <v>155760</v>
      </c>
      <c r="J93" s="29">
        <v>1.4999999999999999E-2</v>
      </c>
      <c r="K93" s="28">
        <v>2336.4</v>
      </c>
      <c r="L93" s="13">
        <v>2570.0400000000004</v>
      </c>
    </row>
    <row r="94" spans="1:12" ht="16.5" customHeight="1">
      <c r="A94" s="9">
        <f>ROW(상세내역[[#This Row],[순번]])-ROW(상세내역[[#Headers],[순번]])</f>
        <v>93</v>
      </c>
      <c r="B94" s="9" t="s">
        <v>732</v>
      </c>
      <c r="C94" s="32" t="s">
        <v>591</v>
      </c>
      <c r="D94" s="22" t="s">
        <v>592</v>
      </c>
      <c r="E94" s="22" t="s">
        <v>88</v>
      </c>
      <c r="F94" s="22" t="s">
        <v>89</v>
      </c>
      <c r="G94" s="23" t="s">
        <v>90</v>
      </c>
      <c r="H94" s="26">
        <v>7</v>
      </c>
      <c r="I94" s="27">
        <v>99120</v>
      </c>
      <c r="J94" s="29">
        <v>1.4999999999999999E-2</v>
      </c>
      <c r="K94" s="28">
        <v>1486.8</v>
      </c>
      <c r="L94" s="13">
        <v>1635.48</v>
      </c>
    </row>
    <row r="95" spans="1:12" ht="16.5" customHeight="1">
      <c r="A95" s="9">
        <f>ROW(상세내역[[#This Row],[순번]])-ROW(상세내역[[#Headers],[순번]])</f>
        <v>94</v>
      </c>
      <c r="B95" s="9" t="s">
        <v>732</v>
      </c>
      <c r="C95" s="32" t="s">
        <v>591</v>
      </c>
      <c r="D95" s="22" t="s">
        <v>592</v>
      </c>
      <c r="E95" s="22" t="s">
        <v>91</v>
      </c>
      <c r="F95" s="22" t="s">
        <v>92</v>
      </c>
      <c r="G95" s="23" t="s">
        <v>93</v>
      </c>
      <c r="H95" s="26">
        <v>11</v>
      </c>
      <c r="I95" s="27">
        <v>124410</v>
      </c>
      <c r="J95" s="29">
        <v>1.4999999999999999E-2</v>
      </c>
      <c r="K95" s="28">
        <v>1866.1499999999999</v>
      </c>
      <c r="L95" s="13">
        <v>2052.7649999999999</v>
      </c>
    </row>
    <row r="96" spans="1:12" ht="16.5" customHeight="1">
      <c r="A96" s="9">
        <f>ROW(상세내역[[#This Row],[순번]])-ROW(상세내역[[#Headers],[순번]])</f>
        <v>95</v>
      </c>
      <c r="B96" s="9" t="s">
        <v>732</v>
      </c>
      <c r="C96" s="32" t="s">
        <v>591</v>
      </c>
      <c r="D96" s="22" t="s">
        <v>592</v>
      </c>
      <c r="E96" s="22" t="s">
        <v>365</v>
      </c>
      <c r="F96" s="22" t="s">
        <v>366</v>
      </c>
      <c r="G96" s="23" t="s">
        <v>367</v>
      </c>
      <c r="H96" s="26">
        <v>11</v>
      </c>
      <c r="I96" s="27">
        <v>124410</v>
      </c>
      <c r="J96" s="29">
        <v>1.4999999999999999E-2</v>
      </c>
      <c r="K96" s="28">
        <v>1866.1499999999999</v>
      </c>
      <c r="L96" s="13">
        <v>2052.7649999999999</v>
      </c>
    </row>
    <row r="97" spans="1:12" ht="16.5" customHeight="1">
      <c r="A97" s="9">
        <f>ROW(상세내역[[#This Row],[순번]])-ROW(상세내역[[#Headers],[순번]])</f>
        <v>96</v>
      </c>
      <c r="B97" s="9" t="s">
        <v>732</v>
      </c>
      <c r="C97" s="32" t="s">
        <v>591</v>
      </c>
      <c r="D97" s="22" t="s">
        <v>592</v>
      </c>
      <c r="E97" s="22" t="s">
        <v>94</v>
      </c>
      <c r="F97" s="22" t="s">
        <v>95</v>
      </c>
      <c r="G97" s="23" t="s">
        <v>96</v>
      </c>
      <c r="H97" s="26">
        <v>11</v>
      </c>
      <c r="I97" s="27">
        <v>146080</v>
      </c>
      <c r="J97" s="29">
        <v>1.4999999999999999E-2</v>
      </c>
      <c r="K97" s="28">
        <v>2191.1999999999998</v>
      </c>
      <c r="L97" s="13">
        <v>2410.3200000000002</v>
      </c>
    </row>
    <row r="98" spans="1:12" ht="16.5" customHeight="1">
      <c r="A98" s="9">
        <f>ROW(상세내역[[#This Row],[순번]])-ROW(상세내역[[#Headers],[순번]])</f>
        <v>97</v>
      </c>
      <c r="B98" s="9" t="s">
        <v>732</v>
      </c>
      <c r="C98" s="32" t="s">
        <v>591</v>
      </c>
      <c r="D98" s="22" t="s">
        <v>592</v>
      </c>
      <c r="E98" s="22" t="s">
        <v>552</v>
      </c>
      <c r="F98" s="22" t="s">
        <v>553</v>
      </c>
      <c r="G98" s="23" t="s">
        <v>554</v>
      </c>
      <c r="H98" s="26">
        <v>1</v>
      </c>
      <c r="I98" s="27">
        <v>13280</v>
      </c>
      <c r="J98" s="29">
        <v>1.4999999999999999E-2</v>
      </c>
      <c r="K98" s="28">
        <v>199.2</v>
      </c>
      <c r="L98" s="13">
        <v>219.12</v>
      </c>
    </row>
    <row r="99" spans="1:12" ht="16.5" customHeight="1">
      <c r="A99" s="9">
        <f>ROW(상세내역[[#This Row],[순번]])-ROW(상세내역[[#Headers],[순번]])</f>
        <v>98</v>
      </c>
      <c r="B99" s="9" t="s">
        <v>732</v>
      </c>
      <c r="C99" s="32" t="s">
        <v>591</v>
      </c>
      <c r="D99" s="22" t="s">
        <v>592</v>
      </c>
      <c r="E99" s="22" t="s">
        <v>368</v>
      </c>
      <c r="F99" s="22" t="s">
        <v>369</v>
      </c>
      <c r="G99" s="23" t="s">
        <v>370</v>
      </c>
      <c r="H99" s="26">
        <v>1</v>
      </c>
      <c r="I99" s="27">
        <v>13280</v>
      </c>
      <c r="J99" s="29">
        <v>1.4999999999999999E-2</v>
      </c>
      <c r="K99" s="28">
        <v>199.2</v>
      </c>
      <c r="L99" s="13">
        <v>219.12</v>
      </c>
    </row>
    <row r="100" spans="1:12" ht="16.5" customHeight="1">
      <c r="A100" s="9">
        <f>ROW(상세내역[[#This Row],[순번]])-ROW(상세내역[[#Headers],[순번]])</f>
        <v>99</v>
      </c>
      <c r="B100" s="9" t="s">
        <v>732</v>
      </c>
      <c r="C100" s="32" t="s">
        <v>591</v>
      </c>
      <c r="D100" s="22" t="s">
        <v>592</v>
      </c>
      <c r="E100" s="22" t="s">
        <v>97</v>
      </c>
      <c r="F100" s="22" t="s">
        <v>98</v>
      </c>
      <c r="G100" s="23" t="s">
        <v>99</v>
      </c>
      <c r="H100" s="26">
        <v>11</v>
      </c>
      <c r="I100" s="27">
        <v>146080</v>
      </c>
      <c r="J100" s="29">
        <v>1.4999999999999999E-2</v>
      </c>
      <c r="K100" s="28">
        <v>2191.1999999999998</v>
      </c>
      <c r="L100" s="13">
        <v>2410.3200000000002</v>
      </c>
    </row>
    <row r="101" spans="1:12" ht="16.5" customHeight="1">
      <c r="A101" s="9">
        <f>ROW(상세내역[[#This Row],[순번]])-ROW(상세내역[[#Headers],[순번]])</f>
        <v>100</v>
      </c>
      <c r="B101" s="9" t="s">
        <v>732</v>
      </c>
      <c r="C101" s="32" t="s">
        <v>591</v>
      </c>
      <c r="D101" s="22" t="s">
        <v>592</v>
      </c>
      <c r="E101" s="22" t="s">
        <v>374</v>
      </c>
      <c r="F101" s="22" t="s">
        <v>375</v>
      </c>
      <c r="G101" s="23" t="s">
        <v>376</v>
      </c>
      <c r="H101" s="26">
        <v>14</v>
      </c>
      <c r="I101" s="27">
        <v>698320</v>
      </c>
      <c r="J101" s="29">
        <v>1.4999999999999999E-2</v>
      </c>
      <c r="K101" s="28">
        <v>10474.799999999999</v>
      </c>
      <c r="L101" s="13">
        <v>11522.28</v>
      </c>
    </row>
    <row r="102" spans="1:12" ht="16.5" customHeight="1">
      <c r="A102" s="9">
        <f>ROW(상세내역[[#This Row],[순번]])-ROW(상세내역[[#Headers],[순번]])</f>
        <v>101</v>
      </c>
      <c r="B102" s="9" t="s">
        <v>732</v>
      </c>
      <c r="C102" s="32" t="s">
        <v>591</v>
      </c>
      <c r="D102" s="22" t="s">
        <v>592</v>
      </c>
      <c r="E102" s="22" t="s">
        <v>528</v>
      </c>
      <c r="F102" s="22" t="s">
        <v>529</v>
      </c>
      <c r="G102" s="23" t="s">
        <v>530</v>
      </c>
      <c r="H102" s="26">
        <v>8</v>
      </c>
      <c r="I102" s="27">
        <v>22720</v>
      </c>
      <c r="J102" s="29">
        <v>1.4999999999999999E-2</v>
      </c>
      <c r="K102" s="28">
        <v>340.8</v>
      </c>
      <c r="L102" s="13">
        <v>374.88000000000005</v>
      </c>
    </row>
    <row r="103" spans="1:12" ht="16.5" customHeight="1">
      <c r="A103" s="9">
        <f>ROW(상세내역[[#This Row],[순번]])-ROW(상세내역[[#Headers],[순번]])</f>
        <v>102</v>
      </c>
      <c r="B103" s="9" t="s">
        <v>732</v>
      </c>
      <c r="C103" s="32" t="s">
        <v>591</v>
      </c>
      <c r="D103" s="22" t="s">
        <v>592</v>
      </c>
      <c r="E103" s="22" t="s">
        <v>531</v>
      </c>
      <c r="F103" s="22" t="s">
        <v>532</v>
      </c>
      <c r="G103" s="23" t="s">
        <v>533</v>
      </c>
      <c r="H103" s="26">
        <v>8</v>
      </c>
      <c r="I103" s="27">
        <v>22720</v>
      </c>
      <c r="J103" s="29">
        <v>1.4999999999999999E-2</v>
      </c>
      <c r="K103" s="28">
        <v>340.8</v>
      </c>
      <c r="L103" s="13">
        <v>374.88000000000005</v>
      </c>
    </row>
    <row r="104" spans="1:12" ht="16.5" customHeight="1">
      <c r="A104" s="9">
        <f>ROW(상세내역[[#This Row],[순번]])-ROW(상세내역[[#Headers],[순번]])</f>
        <v>103</v>
      </c>
      <c r="B104" s="9" t="s">
        <v>732</v>
      </c>
      <c r="C104" s="32" t="s">
        <v>591</v>
      </c>
      <c r="D104" s="22" t="s">
        <v>592</v>
      </c>
      <c r="E104" s="22" t="s">
        <v>546</v>
      </c>
      <c r="F104" s="22" t="s">
        <v>547</v>
      </c>
      <c r="G104" s="23" t="s">
        <v>548</v>
      </c>
      <c r="H104" s="26">
        <v>1</v>
      </c>
      <c r="I104" s="27">
        <v>15690</v>
      </c>
      <c r="J104" s="29">
        <v>1.4999999999999999E-2</v>
      </c>
      <c r="K104" s="28">
        <v>235.35</v>
      </c>
      <c r="L104" s="13">
        <v>258.88499999999999</v>
      </c>
    </row>
    <row r="105" spans="1:12" ht="16.5" customHeight="1">
      <c r="A105" s="9">
        <f>ROW(상세내역[[#This Row],[순번]])-ROW(상세내역[[#Headers],[순번]])</f>
        <v>104</v>
      </c>
      <c r="B105" s="9" t="s">
        <v>732</v>
      </c>
      <c r="C105" s="32" t="s">
        <v>591</v>
      </c>
      <c r="D105" s="22" t="s">
        <v>592</v>
      </c>
      <c r="E105" s="22" t="s">
        <v>106</v>
      </c>
      <c r="F105" s="22" t="s">
        <v>107</v>
      </c>
      <c r="G105" s="23" t="s">
        <v>108</v>
      </c>
      <c r="H105" s="26">
        <v>1</v>
      </c>
      <c r="I105" s="27">
        <v>15990</v>
      </c>
      <c r="J105" s="29">
        <v>1.4999999999999999E-2</v>
      </c>
      <c r="K105" s="28">
        <v>239.85</v>
      </c>
      <c r="L105" s="13">
        <v>263.83500000000004</v>
      </c>
    </row>
    <row r="106" spans="1:12" ht="16.5" customHeight="1">
      <c r="A106" s="9">
        <f>ROW(상세내역[[#This Row],[순번]])-ROW(상세내역[[#Headers],[순번]])</f>
        <v>105</v>
      </c>
      <c r="B106" s="9" t="s">
        <v>732</v>
      </c>
      <c r="C106" s="32" t="s">
        <v>591</v>
      </c>
      <c r="D106" s="22" t="s">
        <v>592</v>
      </c>
      <c r="E106" s="22" t="s">
        <v>377</v>
      </c>
      <c r="F106" s="22" t="s">
        <v>378</v>
      </c>
      <c r="G106" s="23" t="s">
        <v>379</v>
      </c>
      <c r="H106" s="26">
        <v>3</v>
      </c>
      <c r="I106" s="27">
        <v>100110</v>
      </c>
      <c r="J106" s="29">
        <v>1.4999999999999999E-2</v>
      </c>
      <c r="K106" s="28">
        <v>1501.6499999999999</v>
      </c>
      <c r="L106" s="13">
        <v>1651.8150000000001</v>
      </c>
    </row>
    <row r="107" spans="1:12" ht="16.5" customHeight="1">
      <c r="A107" s="9">
        <f>ROW(상세내역[[#This Row],[순번]])-ROW(상세내역[[#Headers],[순번]])</f>
        <v>106</v>
      </c>
      <c r="B107" s="9" t="s">
        <v>732</v>
      </c>
      <c r="C107" s="32" t="s">
        <v>591</v>
      </c>
      <c r="D107" s="22" t="s">
        <v>592</v>
      </c>
      <c r="E107" s="22" t="s">
        <v>109</v>
      </c>
      <c r="F107" s="22" t="s">
        <v>110</v>
      </c>
      <c r="G107" s="23" t="s">
        <v>111</v>
      </c>
      <c r="H107" s="26">
        <v>28</v>
      </c>
      <c r="I107" s="27">
        <v>305200</v>
      </c>
      <c r="J107" s="29">
        <v>1.4999999999999999E-2</v>
      </c>
      <c r="K107" s="28">
        <v>4578</v>
      </c>
      <c r="L107" s="13">
        <v>5035.8</v>
      </c>
    </row>
    <row r="108" spans="1:12" ht="16.5" customHeight="1">
      <c r="A108" s="9">
        <f>ROW(상세내역[[#This Row],[순번]])-ROW(상세내역[[#Headers],[순번]])</f>
        <v>107</v>
      </c>
      <c r="B108" s="9" t="s">
        <v>732</v>
      </c>
      <c r="C108" s="32" t="s">
        <v>591</v>
      </c>
      <c r="D108" s="22" t="s">
        <v>592</v>
      </c>
      <c r="E108" s="22" t="s">
        <v>112</v>
      </c>
      <c r="F108" s="22" t="s">
        <v>113</v>
      </c>
      <c r="G108" s="23" t="s">
        <v>114</v>
      </c>
      <c r="H108" s="26">
        <v>1</v>
      </c>
      <c r="I108" s="27">
        <v>10900</v>
      </c>
      <c r="J108" s="29">
        <v>1.4999999999999999E-2</v>
      </c>
      <c r="K108" s="28">
        <v>163.5</v>
      </c>
      <c r="L108" s="13">
        <v>179.85000000000002</v>
      </c>
    </row>
    <row r="109" spans="1:12" ht="16.5" customHeight="1">
      <c r="A109" s="9">
        <f>ROW(상세내역[[#This Row],[순번]])-ROW(상세내역[[#Headers],[순번]])</f>
        <v>108</v>
      </c>
      <c r="B109" s="9" t="s">
        <v>732</v>
      </c>
      <c r="C109" s="32" t="s">
        <v>591</v>
      </c>
      <c r="D109" s="22" t="s">
        <v>592</v>
      </c>
      <c r="E109" s="22" t="s">
        <v>115</v>
      </c>
      <c r="F109" s="22" t="s">
        <v>116</v>
      </c>
      <c r="G109" s="23" t="s">
        <v>117</v>
      </c>
      <c r="H109" s="26">
        <v>1</v>
      </c>
      <c r="I109" s="27">
        <v>10900</v>
      </c>
      <c r="J109" s="29">
        <v>1.4999999999999999E-2</v>
      </c>
      <c r="K109" s="28">
        <v>163.5</v>
      </c>
      <c r="L109" s="13">
        <v>179.85000000000002</v>
      </c>
    </row>
    <row r="110" spans="1:12" ht="16.5" customHeight="1">
      <c r="A110" s="9">
        <f>ROW(상세내역[[#This Row],[순번]])-ROW(상세내역[[#Headers],[순번]])</f>
        <v>109</v>
      </c>
      <c r="B110" s="9" t="s">
        <v>732</v>
      </c>
      <c r="C110" s="32" t="s">
        <v>591</v>
      </c>
      <c r="D110" s="22" t="s">
        <v>592</v>
      </c>
      <c r="E110" s="22" t="s">
        <v>764</v>
      </c>
      <c r="F110" s="22" t="s">
        <v>765</v>
      </c>
      <c r="G110" s="23" t="s">
        <v>766</v>
      </c>
      <c r="H110" s="26">
        <v>1</v>
      </c>
      <c r="I110" s="27">
        <v>46480</v>
      </c>
      <c r="J110" s="29">
        <v>1.4999999999999999E-2</v>
      </c>
      <c r="K110" s="28">
        <v>697.19999999999993</v>
      </c>
      <c r="L110" s="13">
        <v>766.92</v>
      </c>
    </row>
    <row r="111" spans="1:12" ht="16.5" customHeight="1">
      <c r="A111" s="9">
        <f>ROW(상세내역[[#This Row],[순번]])-ROW(상세내역[[#Headers],[순번]])</f>
        <v>110</v>
      </c>
      <c r="B111" s="9" t="s">
        <v>732</v>
      </c>
      <c r="C111" s="32" t="s">
        <v>591</v>
      </c>
      <c r="D111" s="22" t="s">
        <v>592</v>
      </c>
      <c r="E111" s="22" t="s">
        <v>767</v>
      </c>
      <c r="F111" s="22" t="s">
        <v>768</v>
      </c>
      <c r="G111" s="23" t="s">
        <v>769</v>
      </c>
      <c r="H111" s="26">
        <v>1</v>
      </c>
      <c r="I111" s="27">
        <v>51130</v>
      </c>
      <c r="J111" s="29">
        <v>1.4999999999999999E-2</v>
      </c>
      <c r="K111" s="28">
        <v>766.94999999999993</v>
      </c>
      <c r="L111" s="13">
        <v>843.64499999999998</v>
      </c>
    </row>
    <row r="112" spans="1:12" ht="16.5" customHeight="1">
      <c r="A112" s="9">
        <f>ROW(상세내역[[#This Row],[순번]])-ROW(상세내역[[#Headers],[순번]])</f>
        <v>111</v>
      </c>
      <c r="B112" s="9" t="s">
        <v>732</v>
      </c>
      <c r="C112" s="32" t="s">
        <v>591</v>
      </c>
      <c r="D112" s="22" t="s">
        <v>592</v>
      </c>
      <c r="E112" s="22" t="s">
        <v>770</v>
      </c>
      <c r="F112" s="22" t="s">
        <v>771</v>
      </c>
      <c r="G112" s="23" t="s">
        <v>772</v>
      </c>
      <c r="H112" s="26">
        <v>1</v>
      </c>
      <c r="I112" s="27">
        <v>51130</v>
      </c>
      <c r="J112" s="29">
        <v>1.4999999999999999E-2</v>
      </c>
      <c r="K112" s="28">
        <v>766.94999999999993</v>
      </c>
      <c r="L112" s="13">
        <v>843.64499999999998</v>
      </c>
    </row>
    <row r="113" spans="1:12" ht="16.5" customHeight="1">
      <c r="A113" s="9">
        <f>ROW(상세내역[[#This Row],[순번]])-ROW(상세내역[[#Headers],[순번]])</f>
        <v>112</v>
      </c>
      <c r="B113" s="9" t="s">
        <v>732</v>
      </c>
      <c r="C113" s="32" t="s">
        <v>591</v>
      </c>
      <c r="D113" s="22" t="s">
        <v>592</v>
      </c>
      <c r="E113" s="22" t="s">
        <v>773</v>
      </c>
      <c r="F113" s="22" t="s">
        <v>774</v>
      </c>
      <c r="G113" s="23" t="s">
        <v>775</v>
      </c>
      <c r="H113" s="26">
        <v>1</v>
      </c>
      <c r="I113" s="27">
        <v>51130</v>
      </c>
      <c r="J113" s="29">
        <v>1.4999999999999999E-2</v>
      </c>
      <c r="K113" s="28">
        <v>766.94999999999993</v>
      </c>
      <c r="L113" s="13">
        <v>843.64499999999998</v>
      </c>
    </row>
    <row r="114" spans="1:12" ht="16.5" customHeight="1">
      <c r="A114" s="9">
        <f>ROW(상세내역[[#This Row],[순번]])-ROW(상세내역[[#Headers],[순번]])</f>
        <v>113</v>
      </c>
      <c r="B114" s="9" t="s">
        <v>732</v>
      </c>
      <c r="C114" s="32" t="s">
        <v>591</v>
      </c>
      <c r="D114" s="22" t="s">
        <v>592</v>
      </c>
      <c r="E114" s="22" t="s">
        <v>776</v>
      </c>
      <c r="F114" s="22" t="s">
        <v>777</v>
      </c>
      <c r="G114" s="23" t="s">
        <v>778</v>
      </c>
      <c r="H114" s="26">
        <v>1</v>
      </c>
      <c r="I114" s="27">
        <v>51130</v>
      </c>
      <c r="J114" s="29">
        <v>1.4999999999999999E-2</v>
      </c>
      <c r="K114" s="28">
        <v>766.94999999999993</v>
      </c>
      <c r="L114" s="13">
        <v>843.64499999999998</v>
      </c>
    </row>
    <row r="115" spans="1:12" ht="16.5" customHeight="1">
      <c r="A115" s="9">
        <f>ROW(상세내역[[#This Row],[순번]])-ROW(상세내역[[#Headers],[순번]])</f>
        <v>114</v>
      </c>
      <c r="B115" s="9" t="s">
        <v>732</v>
      </c>
      <c r="C115" s="32" t="s">
        <v>591</v>
      </c>
      <c r="D115" s="22" t="s">
        <v>592</v>
      </c>
      <c r="E115" s="22" t="s">
        <v>779</v>
      </c>
      <c r="F115" s="22" t="s">
        <v>780</v>
      </c>
      <c r="G115" s="23" t="s">
        <v>781</v>
      </c>
      <c r="H115" s="26">
        <v>1</v>
      </c>
      <c r="I115" s="27">
        <v>51130</v>
      </c>
      <c r="J115" s="29">
        <v>1.4999999999999999E-2</v>
      </c>
      <c r="K115" s="28">
        <v>766.94999999999993</v>
      </c>
      <c r="L115" s="13">
        <v>843.64499999999998</v>
      </c>
    </row>
    <row r="116" spans="1:12" ht="16.5" customHeight="1">
      <c r="A116" s="9">
        <f>ROW(상세내역[[#This Row],[순번]])-ROW(상세내역[[#Headers],[순번]])</f>
        <v>115</v>
      </c>
      <c r="B116" s="9" t="s">
        <v>732</v>
      </c>
      <c r="C116" s="32" t="s">
        <v>591</v>
      </c>
      <c r="D116" s="22" t="s">
        <v>592</v>
      </c>
      <c r="E116" s="22" t="s">
        <v>782</v>
      </c>
      <c r="F116" s="22" t="s">
        <v>783</v>
      </c>
      <c r="G116" s="23" t="s">
        <v>784</v>
      </c>
      <c r="H116" s="26">
        <v>1</v>
      </c>
      <c r="I116" s="27">
        <v>46480</v>
      </c>
      <c r="J116" s="29">
        <v>1.4999999999999999E-2</v>
      </c>
      <c r="K116" s="28">
        <v>697.19999999999993</v>
      </c>
      <c r="L116" s="13">
        <v>766.92</v>
      </c>
    </row>
    <row r="117" spans="1:12" ht="16.5" customHeight="1">
      <c r="A117" s="9">
        <f>ROW(상세내역[[#This Row],[순번]])-ROW(상세내역[[#Headers],[순번]])</f>
        <v>116</v>
      </c>
      <c r="B117" s="9" t="s">
        <v>732</v>
      </c>
      <c r="C117" s="32" t="s">
        <v>591</v>
      </c>
      <c r="D117" s="22" t="s">
        <v>592</v>
      </c>
      <c r="E117" s="22" t="s">
        <v>124</v>
      </c>
      <c r="F117" s="22" t="s">
        <v>125</v>
      </c>
      <c r="G117" s="23" t="s">
        <v>126</v>
      </c>
      <c r="H117" s="26">
        <v>6</v>
      </c>
      <c r="I117" s="27">
        <v>79200</v>
      </c>
      <c r="J117" s="29">
        <v>1.4999999999999999E-2</v>
      </c>
      <c r="K117" s="28">
        <v>1188</v>
      </c>
      <c r="L117" s="13">
        <v>1306.8000000000002</v>
      </c>
    </row>
    <row r="118" spans="1:12" ht="16.5" customHeight="1">
      <c r="A118" s="9">
        <f>ROW(상세내역[[#This Row],[순번]])-ROW(상세내역[[#Headers],[순번]])</f>
        <v>117</v>
      </c>
      <c r="B118" s="9" t="s">
        <v>732</v>
      </c>
      <c r="C118" s="32" t="s">
        <v>591</v>
      </c>
      <c r="D118" s="22" t="s">
        <v>592</v>
      </c>
      <c r="E118" s="22" t="s">
        <v>674</v>
      </c>
      <c r="F118" s="22" t="s">
        <v>675</v>
      </c>
      <c r="G118" s="23" t="s">
        <v>676</v>
      </c>
      <c r="H118" s="26">
        <v>7</v>
      </c>
      <c r="I118" s="27">
        <v>1115870</v>
      </c>
      <c r="J118" s="29">
        <v>1.4999999999999999E-2</v>
      </c>
      <c r="K118" s="28">
        <v>16738.05</v>
      </c>
      <c r="L118" s="13">
        <v>18411.855</v>
      </c>
    </row>
    <row r="119" spans="1:12" ht="16.5" customHeight="1">
      <c r="A119" s="9">
        <f>ROW(상세내역[[#This Row],[순번]])-ROW(상세내역[[#Headers],[순번]])</f>
        <v>118</v>
      </c>
      <c r="B119" s="9" t="s">
        <v>732</v>
      </c>
      <c r="C119" s="32" t="s">
        <v>591</v>
      </c>
      <c r="D119" s="22" t="s">
        <v>592</v>
      </c>
      <c r="E119" s="22" t="s">
        <v>629</v>
      </c>
      <c r="F119" s="22" t="s">
        <v>630</v>
      </c>
      <c r="G119" s="23" t="s">
        <v>631</v>
      </c>
      <c r="H119" s="26">
        <v>6</v>
      </c>
      <c r="I119" s="27">
        <v>572520</v>
      </c>
      <c r="J119" s="29">
        <v>1.4999999999999999E-2</v>
      </c>
      <c r="K119" s="28">
        <v>8587.7999999999993</v>
      </c>
      <c r="L119" s="13">
        <v>9446.58</v>
      </c>
    </row>
    <row r="120" spans="1:12" ht="16.5" customHeight="1">
      <c r="A120" s="9">
        <f>ROW(상세내역[[#This Row],[순번]])-ROW(상세내역[[#Headers],[순번]])</f>
        <v>119</v>
      </c>
      <c r="B120" s="9" t="s">
        <v>732</v>
      </c>
      <c r="C120" s="32" t="s">
        <v>591</v>
      </c>
      <c r="D120" s="22" t="s">
        <v>592</v>
      </c>
      <c r="E120" s="22" t="s">
        <v>629</v>
      </c>
      <c r="F120" s="22" t="s">
        <v>632</v>
      </c>
      <c r="G120" s="23" t="s">
        <v>633</v>
      </c>
      <c r="H120" s="26">
        <v>9</v>
      </c>
      <c r="I120" s="27">
        <v>858780</v>
      </c>
      <c r="J120" s="29">
        <v>1.4999999999999999E-2</v>
      </c>
      <c r="K120" s="28">
        <v>12881.699999999999</v>
      </c>
      <c r="L120" s="13">
        <v>14169.87</v>
      </c>
    </row>
    <row r="121" spans="1:12" ht="16.5" customHeight="1">
      <c r="A121" s="9">
        <f>ROW(상세내역[[#This Row],[순번]])-ROW(상세내역[[#Headers],[순번]])</f>
        <v>120</v>
      </c>
      <c r="B121" s="9" t="s">
        <v>732</v>
      </c>
      <c r="C121" s="32" t="s">
        <v>591</v>
      </c>
      <c r="D121" s="22" t="s">
        <v>592</v>
      </c>
      <c r="E121" s="22" t="s">
        <v>380</v>
      </c>
      <c r="F121" s="22" t="s">
        <v>381</v>
      </c>
      <c r="G121" s="23" t="s">
        <v>382</v>
      </c>
      <c r="H121" s="26">
        <v>7</v>
      </c>
      <c r="I121" s="27">
        <v>19810</v>
      </c>
      <c r="J121" s="29">
        <v>1.4999999999999999E-2</v>
      </c>
      <c r="K121" s="28">
        <v>297.14999999999998</v>
      </c>
      <c r="L121" s="13">
        <v>326.86500000000001</v>
      </c>
    </row>
    <row r="122" spans="1:12" ht="16.5" customHeight="1">
      <c r="A122" s="9">
        <f>ROW(상세내역[[#This Row],[순번]])-ROW(상세내역[[#Headers],[순번]])</f>
        <v>121</v>
      </c>
      <c r="B122" s="9" t="s">
        <v>732</v>
      </c>
      <c r="C122" s="32" t="s">
        <v>591</v>
      </c>
      <c r="D122" s="22" t="s">
        <v>592</v>
      </c>
      <c r="E122" s="22" t="s">
        <v>127</v>
      </c>
      <c r="F122" s="22" t="s">
        <v>128</v>
      </c>
      <c r="G122" s="23" t="s">
        <v>129</v>
      </c>
      <c r="H122" s="26">
        <v>13</v>
      </c>
      <c r="I122" s="27">
        <v>256880</v>
      </c>
      <c r="J122" s="29">
        <v>1.4999999999999999E-2</v>
      </c>
      <c r="K122" s="28">
        <v>3853.2</v>
      </c>
      <c r="L122" s="13">
        <v>4238.5200000000004</v>
      </c>
    </row>
    <row r="123" spans="1:12" ht="16.5" customHeight="1">
      <c r="A123" s="9">
        <f>ROW(상세내역[[#This Row],[순번]])-ROW(상세내역[[#Headers],[순번]])</f>
        <v>122</v>
      </c>
      <c r="B123" s="9" t="s">
        <v>732</v>
      </c>
      <c r="C123" s="32" t="s">
        <v>591</v>
      </c>
      <c r="D123" s="22" t="s">
        <v>592</v>
      </c>
      <c r="E123" s="22" t="s">
        <v>127</v>
      </c>
      <c r="F123" s="22" t="s">
        <v>634</v>
      </c>
      <c r="G123" s="23" t="s">
        <v>635</v>
      </c>
      <c r="H123" s="26">
        <v>13</v>
      </c>
      <c r="I123" s="27">
        <v>256880</v>
      </c>
      <c r="J123" s="29">
        <v>1.4999999999999999E-2</v>
      </c>
      <c r="K123" s="28">
        <v>3853.2</v>
      </c>
      <c r="L123" s="13">
        <v>4238.5200000000004</v>
      </c>
    </row>
    <row r="124" spans="1:12" ht="16.5" customHeight="1">
      <c r="A124" s="9">
        <f>ROW(상세내역[[#This Row],[순번]])-ROW(상세내역[[#Headers],[순번]])</f>
        <v>123</v>
      </c>
      <c r="B124" s="9" t="s">
        <v>732</v>
      </c>
      <c r="C124" s="32" t="s">
        <v>591</v>
      </c>
      <c r="D124" s="22" t="s">
        <v>592</v>
      </c>
      <c r="E124" s="22" t="s">
        <v>555</v>
      </c>
      <c r="F124" s="22" t="s">
        <v>558</v>
      </c>
      <c r="G124" s="23" t="s">
        <v>559</v>
      </c>
      <c r="H124" s="26">
        <v>12</v>
      </c>
      <c r="I124" s="27">
        <v>225000</v>
      </c>
      <c r="J124" s="29">
        <v>1.4999999999999999E-2</v>
      </c>
      <c r="K124" s="28">
        <v>3375</v>
      </c>
      <c r="L124" s="13">
        <v>3712.5000000000005</v>
      </c>
    </row>
    <row r="125" spans="1:12" ht="16.5" customHeight="1">
      <c r="A125" s="9">
        <f>ROW(상세내역[[#This Row],[순번]])-ROW(상세내역[[#Headers],[순번]])</f>
        <v>124</v>
      </c>
      <c r="B125" s="9" t="s">
        <v>732</v>
      </c>
      <c r="C125" s="32" t="s">
        <v>591</v>
      </c>
      <c r="D125" s="22" t="s">
        <v>592</v>
      </c>
      <c r="E125" s="22" t="s">
        <v>636</v>
      </c>
      <c r="F125" s="22" t="s">
        <v>637</v>
      </c>
      <c r="G125" s="23" t="s">
        <v>638</v>
      </c>
      <c r="H125" s="26">
        <v>15</v>
      </c>
      <c r="I125" s="27">
        <v>281250</v>
      </c>
      <c r="J125" s="29">
        <v>1.4999999999999999E-2</v>
      </c>
      <c r="K125" s="28">
        <v>4218.75</v>
      </c>
      <c r="L125" s="13">
        <v>4640.625</v>
      </c>
    </row>
    <row r="126" spans="1:12" ht="16.5" customHeight="1">
      <c r="A126" s="9">
        <f>ROW(상세내역[[#This Row],[순번]])-ROW(상세내역[[#Headers],[순번]])</f>
        <v>125</v>
      </c>
      <c r="B126" s="9" t="s">
        <v>732</v>
      </c>
      <c r="C126" s="32" t="s">
        <v>591</v>
      </c>
      <c r="D126" s="22" t="s">
        <v>592</v>
      </c>
      <c r="E126" s="22" t="s">
        <v>383</v>
      </c>
      <c r="F126" s="22" t="s">
        <v>384</v>
      </c>
      <c r="G126" s="23" t="s">
        <v>385</v>
      </c>
      <c r="H126" s="26">
        <v>13</v>
      </c>
      <c r="I126" s="27">
        <v>243750</v>
      </c>
      <c r="J126" s="29">
        <v>1.4999999999999999E-2</v>
      </c>
      <c r="K126" s="28">
        <v>3656.25</v>
      </c>
      <c r="L126" s="13">
        <v>4021.8750000000005</v>
      </c>
    </row>
    <row r="127" spans="1:12" ht="16.5" customHeight="1">
      <c r="A127" s="9">
        <f>ROW(상세내역[[#This Row],[순번]])-ROW(상세내역[[#Headers],[순번]])</f>
        <v>126</v>
      </c>
      <c r="B127" s="9" t="s">
        <v>732</v>
      </c>
      <c r="C127" s="32" t="s">
        <v>591</v>
      </c>
      <c r="D127" s="22" t="s">
        <v>592</v>
      </c>
      <c r="E127" s="22" t="s">
        <v>386</v>
      </c>
      <c r="F127" s="22" t="s">
        <v>387</v>
      </c>
      <c r="G127" s="23" t="s">
        <v>388</v>
      </c>
      <c r="H127" s="26">
        <v>15</v>
      </c>
      <c r="I127" s="27">
        <v>281250</v>
      </c>
      <c r="J127" s="29">
        <v>1.4999999999999999E-2</v>
      </c>
      <c r="K127" s="28">
        <v>4218.75</v>
      </c>
      <c r="L127" s="13">
        <v>4640.625</v>
      </c>
    </row>
    <row r="128" spans="1:12" ht="16.5" customHeight="1">
      <c r="A128" s="9">
        <f>ROW(상세내역[[#This Row],[순번]])-ROW(상세내역[[#Headers],[순번]])</f>
        <v>127</v>
      </c>
      <c r="B128" s="9" t="s">
        <v>732</v>
      </c>
      <c r="C128" s="32" t="s">
        <v>591</v>
      </c>
      <c r="D128" s="22" t="s">
        <v>592</v>
      </c>
      <c r="E128" s="22" t="s">
        <v>534</v>
      </c>
      <c r="F128" s="22" t="s">
        <v>535</v>
      </c>
      <c r="G128" s="23" t="s">
        <v>536</v>
      </c>
      <c r="H128" s="26">
        <v>4</v>
      </c>
      <c r="I128" s="27">
        <v>75000</v>
      </c>
      <c r="J128" s="29">
        <v>1.4999999999999999E-2</v>
      </c>
      <c r="K128" s="28">
        <v>1125</v>
      </c>
      <c r="L128" s="13">
        <v>1237.5</v>
      </c>
    </row>
    <row r="129" spans="1:12" ht="16.5" customHeight="1">
      <c r="A129" s="9">
        <f>ROW(상세내역[[#This Row],[순번]])-ROW(상세내역[[#Headers],[순번]])</f>
        <v>128</v>
      </c>
      <c r="B129" s="9" t="s">
        <v>732</v>
      </c>
      <c r="C129" s="32" t="s">
        <v>591</v>
      </c>
      <c r="D129" s="22" t="s">
        <v>592</v>
      </c>
      <c r="E129" s="22" t="s">
        <v>389</v>
      </c>
      <c r="F129" s="22" t="s">
        <v>390</v>
      </c>
      <c r="G129" s="23" t="s">
        <v>391</v>
      </c>
      <c r="H129" s="26">
        <v>4</v>
      </c>
      <c r="I129" s="27">
        <v>67320</v>
      </c>
      <c r="J129" s="29">
        <v>1.4999999999999999E-2</v>
      </c>
      <c r="K129" s="28">
        <v>1009.8</v>
      </c>
      <c r="L129" s="13">
        <v>1110.78</v>
      </c>
    </row>
    <row r="130" spans="1:12" ht="16.5" customHeight="1">
      <c r="A130" s="9">
        <f>ROW(상세내역[[#This Row],[순번]])-ROW(상세내역[[#Headers],[순번]])</f>
        <v>129</v>
      </c>
      <c r="B130" s="9" t="s">
        <v>732</v>
      </c>
      <c r="C130" s="32" t="s">
        <v>591</v>
      </c>
      <c r="D130" s="22" t="s">
        <v>592</v>
      </c>
      <c r="E130" s="22" t="s">
        <v>319</v>
      </c>
      <c r="F130" s="22" t="s">
        <v>320</v>
      </c>
      <c r="G130" s="23" t="s">
        <v>321</v>
      </c>
      <c r="H130" s="26">
        <v>4</v>
      </c>
      <c r="I130" s="27">
        <v>67320</v>
      </c>
      <c r="J130" s="29">
        <v>1.4999999999999999E-2</v>
      </c>
      <c r="K130" s="28">
        <v>1009.8</v>
      </c>
      <c r="L130" s="13">
        <v>1110.78</v>
      </c>
    </row>
    <row r="131" spans="1:12" ht="16.5" customHeight="1">
      <c r="A131" s="9">
        <f>ROW(상세내역[[#This Row],[순번]])-ROW(상세내역[[#Headers],[순번]])</f>
        <v>130</v>
      </c>
      <c r="B131" s="9" t="s">
        <v>732</v>
      </c>
      <c r="C131" s="32" t="s">
        <v>591</v>
      </c>
      <c r="D131" s="22" t="s">
        <v>592</v>
      </c>
      <c r="E131" s="22" t="s">
        <v>514</v>
      </c>
      <c r="F131" s="22" t="s">
        <v>785</v>
      </c>
      <c r="G131" s="23" t="s">
        <v>786</v>
      </c>
      <c r="H131" s="26">
        <v>1</v>
      </c>
      <c r="I131" s="27">
        <v>36580</v>
      </c>
      <c r="J131" s="29">
        <v>1.4999999999999999E-2</v>
      </c>
      <c r="K131" s="28">
        <v>548.69999999999993</v>
      </c>
      <c r="L131" s="13">
        <v>603.56999999999994</v>
      </c>
    </row>
    <row r="132" spans="1:12" ht="16.5" customHeight="1">
      <c r="A132" s="9">
        <f>ROW(상세내역[[#This Row],[순번]])-ROW(상세내역[[#Headers],[순번]])</f>
        <v>131</v>
      </c>
      <c r="B132" s="9" t="s">
        <v>732</v>
      </c>
      <c r="C132" s="32" t="s">
        <v>591</v>
      </c>
      <c r="D132" s="22" t="s">
        <v>592</v>
      </c>
      <c r="E132" s="22" t="s">
        <v>133</v>
      </c>
      <c r="F132" s="22" t="s">
        <v>134</v>
      </c>
      <c r="G132" s="23" t="s">
        <v>135</v>
      </c>
      <c r="H132" s="26">
        <v>6</v>
      </c>
      <c r="I132" s="27">
        <v>337260</v>
      </c>
      <c r="J132" s="29">
        <v>1.4999999999999999E-2</v>
      </c>
      <c r="K132" s="28">
        <v>5058.8999999999996</v>
      </c>
      <c r="L132" s="13">
        <v>5564.79</v>
      </c>
    </row>
    <row r="133" spans="1:12" ht="16.5" customHeight="1">
      <c r="A133" s="9">
        <f>ROW(상세내역[[#This Row],[순번]])-ROW(상세내역[[#Headers],[순번]])</f>
        <v>132</v>
      </c>
      <c r="B133" s="9" t="s">
        <v>732</v>
      </c>
      <c r="C133" s="32" t="s">
        <v>591</v>
      </c>
      <c r="D133" s="22" t="s">
        <v>592</v>
      </c>
      <c r="E133" s="22" t="s">
        <v>392</v>
      </c>
      <c r="F133" s="22" t="s">
        <v>393</v>
      </c>
      <c r="G133" s="23" t="s">
        <v>394</v>
      </c>
      <c r="H133" s="26">
        <v>37</v>
      </c>
      <c r="I133" s="27">
        <v>3108740</v>
      </c>
      <c r="J133" s="29">
        <v>1.4999999999999999E-2</v>
      </c>
      <c r="K133" s="28">
        <v>46631.1</v>
      </c>
      <c r="L133" s="13">
        <v>51294.21</v>
      </c>
    </row>
    <row r="134" spans="1:12" ht="16.5" customHeight="1">
      <c r="A134" s="9">
        <f>ROW(상세내역[[#This Row],[순번]])-ROW(상세내역[[#Headers],[순번]])</f>
        <v>133</v>
      </c>
      <c r="B134" s="9" t="s">
        <v>732</v>
      </c>
      <c r="C134" s="32" t="s">
        <v>591</v>
      </c>
      <c r="D134" s="22" t="s">
        <v>592</v>
      </c>
      <c r="E134" s="22" t="s">
        <v>579</v>
      </c>
      <c r="F134" s="22" t="s">
        <v>580</v>
      </c>
      <c r="G134" s="23" t="s">
        <v>581</v>
      </c>
      <c r="H134" s="26">
        <v>1</v>
      </c>
      <c r="I134" s="27">
        <v>1600</v>
      </c>
      <c r="J134" s="29">
        <v>1.4999999999999999E-2</v>
      </c>
      <c r="K134" s="28">
        <v>24</v>
      </c>
      <c r="L134" s="13">
        <v>26.400000000000002</v>
      </c>
    </row>
    <row r="135" spans="1:12" ht="16.5" customHeight="1">
      <c r="A135" s="9">
        <f>ROW(상세내역[[#This Row],[순번]])-ROW(상세내역[[#Headers],[순번]])</f>
        <v>134</v>
      </c>
      <c r="B135" s="9" t="s">
        <v>732</v>
      </c>
      <c r="C135" s="32" t="s">
        <v>591</v>
      </c>
      <c r="D135" s="22" t="s">
        <v>592</v>
      </c>
      <c r="E135" s="22" t="s">
        <v>145</v>
      </c>
      <c r="F135" s="22" t="s">
        <v>146</v>
      </c>
      <c r="G135" s="23" t="s">
        <v>147</v>
      </c>
      <c r="H135" s="26">
        <v>17</v>
      </c>
      <c r="I135" s="27">
        <v>33150</v>
      </c>
      <c r="J135" s="29">
        <v>1.4999999999999999E-2</v>
      </c>
      <c r="K135" s="28">
        <v>497.25</v>
      </c>
      <c r="L135" s="13">
        <v>546.97500000000002</v>
      </c>
    </row>
    <row r="136" spans="1:12" ht="16.5" customHeight="1">
      <c r="A136" s="9">
        <f>ROW(상세내역[[#This Row],[순번]])-ROW(상세내역[[#Headers],[순번]])</f>
        <v>135</v>
      </c>
      <c r="B136" s="9" t="s">
        <v>732</v>
      </c>
      <c r="C136" s="32" t="s">
        <v>591</v>
      </c>
      <c r="D136" s="22" t="s">
        <v>592</v>
      </c>
      <c r="E136" s="22" t="s">
        <v>148</v>
      </c>
      <c r="F136" s="22" t="s">
        <v>149</v>
      </c>
      <c r="G136" s="23" t="s">
        <v>150</v>
      </c>
      <c r="H136" s="26">
        <v>13</v>
      </c>
      <c r="I136" s="27">
        <v>206700</v>
      </c>
      <c r="J136" s="29">
        <v>1.4999999999999999E-2</v>
      </c>
      <c r="K136" s="28">
        <v>3100.5</v>
      </c>
      <c r="L136" s="13">
        <v>3410.55</v>
      </c>
    </row>
    <row r="137" spans="1:12" ht="16.5" customHeight="1">
      <c r="A137" s="9">
        <f>ROW(상세내역[[#This Row],[순번]])-ROW(상세내역[[#Headers],[순번]])</f>
        <v>136</v>
      </c>
      <c r="B137" s="9" t="s">
        <v>732</v>
      </c>
      <c r="C137" s="32" t="s">
        <v>591</v>
      </c>
      <c r="D137" s="22" t="s">
        <v>592</v>
      </c>
      <c r="E137" s="22" t="s">
        <v>151</v>
      </c>
      <c r="F137" s="22" t="s">
        <v>152</v>
      </c>
      <c r="G137" s="23" t="s">
        <v>153</v>
      </c>
      <c r="H137" s="26">
        <v>26</v>
      </c>
      <c r="I137" s="27">
        <v>326820</v>
      </c>
      <c r="J137" s="29">
        <v>1.4999999999999999E-2</v>
      </c>
      <c r="K137" s="28">
        <v>4902.3</v>
      </c>
      <c r="L137" s="13">
        <v>5392.5300000000007</v>
      </c>
    </row>
    <row r="138" spans="1:12" ht="16.5" customHeight="1">
      <c r="A138" s="9">
        <f>ROW(상세내역[[#This Row],[순번]])-ROW(상세내역[[#Headers],[순번]])</f>
        <v>137</v>
      </c>
      <c r="B138" s="9" t="s">
        <v>732</v>
      </c>
      <c r="C138" s="32" t="s">
        <v>591</v>
      </c>
      <c r="D138" s="22" t="s">
        <v>592</v>
      </c>
      <c r="E138" s="22" t="s">
        <v>154</v>
      </c>
      <c r="F138" s="22" t="s">
        <v>155</v>
      </c>
      <c r="G138" s="23" t="s">
        <v>156</v>
      </c>
      <c r="H138" s="26">
        <v>26</v>
      </c>
      <c r="I138" s="27">
        <v>348140</v>
      </c>
      <c r="J138" s="29">
        <v>1.4999999999999999E-2</v>
      </c>
      <c r="K138" s="28">
        <v>5222.0999999999995</v>
      </c>
      <c r="L138" s="13">
        <v>5744.3099999999995</v>
      </c>
    </row>
    <row r="139" spans="1:12" ht="16.5" customHeight="1">
      <c r="A139" s="9">
        <f>ROW(상세내역[[#This Row],[순번]])-ROW(상세내역[[#Headers],[순번]])</f>
        <v>138</v>
      </c>
      <c r="B139" s="9" t="s">
        <v>732</v>
      </c>
      <c r="C139" s="32" t="s">
        <v>591</v>
      </c>
      <c r="D139" s="22" t="s">
        <v>592</v>
      </c>
      <c r="E139" s="22" t="s">
        <v>157</v>
      </c>
      <c r="F139" s="22" t="s">
        <v>158</v>
      </c>
      <c r="G139" s="23" t="s">
        <v>159</v>
      </c>
      <c r="H139" s="26">
        <v>19</v>
      </c>
      <c r="I139" s="27">
        <v>295830</v>
      </c>
      <c r="J139" s="29">
        <v>1.4999999999999999E-2</v>
      </c>
      <c r="K139" s="28">
        <v>4437.45</v>
      </c>
      <c r="L139" s="13">
        <v>4881.1950000000006</v>
      </c>
    </row>
    <row r="140" spans="1:12" ht="16.5" customHeight="1">
      <c r="A140" s="9">
        <f>ROW(상세내역[[#This Row],[순번]])-ROW(상세내역[[#Headers],[순번]])</f>
        <v>139</v>
      </c>
      <c r="B140" s="9" t="s">
        <v>732</v>
      </c>
      <c r="C140" s="32" t="s">
        <v>591</v>
      </c>
      <c r="D140" s="22" t="s">
        <v>592</v>
      </c>
      <c r="E140" s="22" t="s">
        <v>426</v>
      </c>
      <c r="F140" s="22" t="s">
        <v>427</v>
      </c>
      <c r="G140" s="23" t="s">
        <v>428</v>
      </c>
      <c r="H140" s="26">
        <v>18</v>
      </c>
      <c r="I140" s="27">
        <v>201420</v>
      </c>
      <c r="J140" s="29">
        <v>1.4999999999999999E-2</v>
      </c>
      <c r="K140" s="28">
        <v>3021.2999999999997</v>
      </c>
      <c r="L140" s="13">
        <v>3323.43</v>
      </c>
    </row>
    <row r="141" spans="1:12" ht="16.5" customHeight="1">
      <c r="A141" s="9">
        <f>ROW(상세내역[[#This Row],[순번]])-ROW(상세내역[[#Headers],[순번]])</f>
        <v>140</v>
      </c>
      <c r="B141" s="9" t="s">
        <v>732</v>
      </c>
      <c r="C141" s="32" t="s">
        <v>591</v>
      </c>
      <c r="D141" s="22" t="s">
        <v>592</v>
      </c>
      <c r="E141" s="22" t="s">
        <v>163</v>
      </c>
      <c r="F141" s="22" t="s">
        <v>565</v>
      </c>
      <c r="G141" s="23" t="s">
        <v>566</v>
      </c>
      <c r="H141" s="26">
        <v>6</v>
      </c>
      <c r="I141" s="27">
        <v>666780</v>
      </c>
      <c r="J141" s="29">
        <v>1.4999999999999999E-2</v>
      </c>
      <c r="K141" s="28">
        <v>10001.699999999999</v>
      </c>
      <c r="L141" s="13">
        <v>11001.869999999999</v>
      </c>
    </row>
    <row r="142" spans="1:12" ht="16.5" customHeight="1">
      <c r="A142" s="9">
        <f>ROW(상세내역[[#This Row],[순번]])-ROW(상세내역[[#Headers],[순번]])</f>
        <v>141</v>
      </c>
      <c r="B142" s="9" t="s">
        <v>732</v>
      </c>
      <c r="C142" s="32" t="s">
        <v>639</v>
      </c>
      <c r="D142" s="22" t="s">
        <v>640</v>
      </c>
      <c r="E142" s="22" t="s">
        <v>166</v>
      </c>
      <c r="F142" s="22" t="s">
        <v>169</v>
      </c>
      <c r="G142" s="23" t="s">
        <v>170</v>
      </c>
      <c r="H142" s="26">
        <v>2</v>
      </c>
      <c r="I142" s="27">
        <v>0</v>
      </c>
      <c r="J142" s="29">
        <v>1.4999999999999999E-2</v>
      </c>
      <c r="K142" s="28">
        <v>0</v>
      </c>
      <c r="L142" s="13">
        <v>0</v>
      </c>
    </row>
    <row r="143" spans="1:12" ht="16.5" customHeight="1">
      <c r="A143" s="9">
        <f>ROW(상세내역[[#This Row],[순번]])-ROW(상세내역[[#Headers],[순번]])</f>
        <v>142</v>
      </c>
      <c r="B143" s="9" t="s">
        <v>732</v>
      </c>
      <c r="C143" s="32" t="s">
        <v>639</v>
      </c>
      <c r="D143" s="22" t="s">
        <v>640</v>
      </c>
      <c r="E143" s="22" t="s">
        <v>166</v>
      </c>
      <c r="F143" s="22" t="s">
        <v>171</v>
      </c>
      <c r="G143" s="23" t="s">
        <v>172</v>
      </c>
      <c r="H143" s="26">
        <v>2</v>
      </c>
      <c r="I143" s="27">
        <v>0</v>
      </c>
      <c r="J143" s="29">
        <v>1.4999999999999999E-2</v>
      </c>
      <c r="K143" s="28">
        <v>0</v>
      </c>
      <c r="L143" s="13">
        <v>0</v>
      </c>
    </row>
    <row r="144" spans="1:12" ht="16.5" customHeight="1">
      <c r="A144" s="9">
        <f>ROW(상세내역[[#This Row],[순번]])-ROW(상세내역[[#Headers],[순번]])</f>
        <v>143</v>
      </c>
      <c r="B144" s="9" t="s">
        <v>732</v>
      </c>
      <c r="C144" s="32" t="s">
        <v>639</v>
      </c>
      <c r="D144" s="22" t="s">
        <v>640</v>
      </c>
      <c r="E144" s="22" t="s">
        <v>166</v>
      </c>
      <c r="F144" s="22" t="s">
        <v>173</v>
      </c>
      <c r="G144" s="23" t="s">
        <v>174</v>
      </c>
      <c r="H144" s="26">
        <v>2</v>
      </c>
      <c r="I144" s="27">
        <v>0</v>
      </c>
      <c r="J144" s="29">
        <v>1.4999999999999999E-2</v>
      </c>
      <c r="K144" s="28">
        <v>0</v>
      </c>
      <c r="L144" s="13">
        <v>0</v>
      </c>
    </row>
    <row r="145" spans="1:12" ht="16.5" customHeight="1">
      <c r="A145" s="9">
        <f>ROW(상세내역[[#This Row],[순번]])-ROW(상세내역[[#Headers],[순번]])</f>
        <v>144</v>
      </c>
      <c r="B145" s="9" t="s">
        <v>732</v>
      </c>
      <c r="C145" s="32" t="s">
        <v>639</v>
      </c>
      <c r="D145" s="22" t="s">
        <v>640</v>
      </c>
      <c r="E145" s="22" t="s">
        <v>38</v>
      </c>
      <c r="F145" s="22" t="s">
        <v>39</v>
      </c>
      <c r="G145" s="23" t="s">
        <v>40</v>
      </c>
      <c r="H145" s="26">
        <v>4</v>
      </c>
      <c r="I145" s="27">
        <v>94080</v>
      </c>
      <c r="J145" s="29">
        <v>1.4999999999999999E-2</v>
      </c>
      <c r="K145" s="28">
        <v>1411.2</v>
      </c>
      <c r="L145" s="13">
        <v>1552.3200000000002</v>
      </c>
    </row>
    <row r="146" spans="1:12" ht="16.5" customHeight="1">
      <c r="A146" s="9">
        <f>ROW(상세내역[[#This Row],[순번]])-ROW(상세내역[[#Headers],[순번]])</f>
        <v>145</v>
      </c>
      <c r="B146" s="9" t="s">
        <v>732</v>
      </c>
      <c r="C146" s="32" t="s">
        <v>639</v>
      </c>
      <c r="D146" s="22" t="s">
        <v>640</v>
      </c>
      <c r="E146" s="22" t="s">
        <v>47</v>
      </c>
      <c r="F146" s="22" t="s">
        <v>48</v>
      </c>
      <c r="G146" s="23" t="s">
        <v>49</v>
      </c>
      <c r="H146" s="26">
        <v>1</v>
      </c>
      <c r="I146" s="27">
        <v>54870</v>
      </c>
      <c r="J146" s="29">
        <v>1.4999999999999999E-2</v>
      </c>
      <c r="K146" s="28">
        <v>823.05</v>
      </c>
      <c r="L146" s="13">
        <v>905.35500000000002</v>
      </c>
    </row>
    <row r="147" spans="1:12" ht="16.5" customHeight="1">
      <c r="A147" s="9">
        <f>ROW(상세내역[[#This Row],[순번]])-ROW(상세내역[[#Headers],[순번]])</f>
        <v>146</v>
      </c>
      <c r="B147" s="9" t="s">
        <v>732</v>
      </c>
      <c r="C147" s="32" t="s">
        <v>639</v>
      </c>
      <c r="D147" s="22" t="s">
        <v>640</v>
      </c>
      <c r="E147" s="22" t="s">
        <v>177</v>
      </c>
      <c r="F147" s="22" t="s">
        <v>178</v>
      </c>
      <c r="G147" s="23" t="s">
        <v>179</v>
      </c>
      <c r="H147" s="26">
        <v>3</v>
      </c>
      <c r="I147" s="27">
        <v>3180</v>
      </c>
      <c r="J147" s="29">
        <v>1.4999999999999999E-2</v>
      </c>
      <c r="K147" s="28">
        <v>47.699999999999996</v>
      </c>
      <c r="L147" s="13">
        <v>52.47</v>
      </c>
    </row>
    <row r="148" spans="1:12" ht="16.5" customHeight="1">
      <c r="A148" s="9">
        <f>ROW(상세내역[[#This Row],[순번]])-ROW(상세내역[[#Headers],[순번]])</f>
        <v>147</v>
      </c>
      <c r="B148" s="9" t="s">
        <v>732</v>
      </c>
      <c r="C148" s="32" t="s">
        <v>639</v>
      </c>
      <c r="D148" s="22" t="s">
        <v>640</v>
      </c>
      <c r="E148" s="22" t="s">
        <v>183</v>
      </c>
      <c r="F148" s="22" t="s">
        <v>184</v>
      </c>
      <c r="G148" s="23" t="s">
        <v>185</v>
      </c>
      <c r="H148" s="26">
        <v>3</v>
      </c>
      <c r="I148" s="27">
        <v>3180</v>
      </c>
      <c r="J148" s="29">
        <v>1.4999999999999999E-2</v>
      </c>
      <c r="K148" s="28">
        <v>47.699999999999996</v>
      </c>
      <c r="L148" s="13">
        <v>52.47</v>
      </c>
    </row>
    <row r="149" spans="1:12" ht="16.5" customHeight="1">
      <c r="A149" s="9">
        <f>ROW(상세내역[[#This Row],[순번]])-ROW(상세내역[[#Headers],[순번]])</f>
        <v>148</v>
      </c>
      <c r="B149" s="9" t="s">
        <v>732</v>
      </c>
      <c r="C149" s="32" t="s">
        <v>639</v>
      </c>
      <c r="D149" s="22" t="s">
        <v>640</v>
      </c>
      <c r="E149" s="22" t="s">
        <v>186</v>
      </c>
      <c r="F149" s="22" t="s">
        <v>187</v>
      </c>
      <c r="G149" s="23" t="s">
        <v>188</v>
      </c>
      <c r="H149" s="26">
        <v>2</v>
      </c>
      <c r="I149" s="27">
        <v>2120</v>
      </c>
      <c r="J149" s="29">
        <v>1.4999999999999999E-2</v>
      </c>
      <c r="K149" s="28">
        <v>31.799999999999997</v>
      </c>
      <c r="L149" s="13">
        <v>34.979999999999997</v>
      </c>
    </row>
    <row r="150" spans="1:12" ht="16.5" customHeight="1">
      <c r="A150" s="9">
        <f>ROW(상세내역[[#This Row],[순번]])-ROW(상세내역[[#Headers],[순번]])</f>
        <v>149</v>
      </c>
      <c r="B150" s="9" t="s">
        <v>732</v>
      </c>
      <c r="C150" s="32" t="s">
        <v>639</v>
      </c>
      <c r="D150" s="22" t="s">
        <v>640</v>
      </c>
      <c r="E150" s="22" t="s">
        <v>189</v>
      </c>
      <c r="F150" s="22" t="s">
        <v>190</v>
      </c>
      <c r="G150" s="23" t="s">
        <v>191</v>
      </c>
      <c r="H150" s="26">
        <v>3</v>
      </c>
      <c r="I150" s="27">
        <v>3180</v>
      </c>
      <c r="J150" s="29">
        <v>1.4999999999999999E-2</v>
      </c>
      <c r="K150" s="28">
        <v>47.699999999999996</v>
      </c>
      <c r="L150" s="13">
        <v>52.47</v>
      </c>
    </row>
    <row r="151" spans="1:12" ht="16.5" customHeight="1">
      <c r="A151" s="9">
        <f>ROW(상세내역[[#This Row],[순번]])-ROW(상세내역[[#Headers],[순번]])</f>
        <v>150</v>
      </c>
      <c r="B151" s="9" t="s">
        <v>732</v>
      </c>
      <c r="C151" s="32" t="s">
        <v>639</v>
      </c>
      <c r="D151" s="22" t="s">
        <v>640</v>
      </c>
      <c r="E151" s="22" t="s">
        <v>192</v>
      </c>
      <c r="F151" s="22" t="s">
        <v>193</v>
      </c>
      <c r="G151" s="23" t="s">
        <v>194</v>
      </c>
      <c r="H151" s="26">
        <v>3</v>
      </c>
      <c r="I151" s="27">
        <v>3180</v>
      </c>
      <c r="J151" s="29">
        <v>1.4999999999999999E-2</v>
      </c>
      <c r="K151" s="28">
        <v>47.699999999999996</v>
      </c>
      <c r="L151" s="13">
        <v>52.47</v>
      </c>
    </row>
    <row r="152" spans="1:12" ht="16.5" customHeight="1">
      <c r="A152" s="9">
        <f>ROW(상세내역[[#This Row],[순번]])-ROW(상세내역[[#Headers],[순번]])</f>
        <v>151</v>
      </c>
      <c r="B152" s="9" t="s">
        <v>732</v>
      </c>
      <c r="C152" s="32" t="s">
        <v>639</v>
      </c>
      <c r="D152" s="22" t="s">
        <v>640</v>
      </c>
      <c r="E152" s="22" t="s">
        <v>195</v>
      </c>
      <c r="F152" s="22" t="s">
        <v>196</v>
      </c>
      <c r="G152" s="23" t="s">
        <v>197</v>
      </c>
      <c r="H152" s="26">
        <v>3</v>
      </c>
      <c r="I152" s="27">
        <v>6990</v>
      </c>
      <c r="J152" s="29">
        <v>1.4999999999999999E-2</v>
      </c>
      <c r="K152" s="28">
        <v>104.85</v>
      </c>
      <c r="L152" s="13">
        <v>115.33500000000001</v>
      </c>
    </row>
    <row r="153" spans="1:12" ht="16.5" customHeight="1">
      <c r="A153" s="9">
        <f>ROW(상세내역[[#This Row],[순번]])-ROW(상세내역[[#Headers],[순번]])</f>
        <v>152</v>
      </c>
      <c r="B153" s="9" t="s">
        <v>732</v>
      </c>
      <c r="C153" s="32" t="s">
        <v>639</v>
      </c>
      <c r="D153" s="22" t="s">
        <v>640</v>
      </c>
      <c r="E153" s="22" t="s">
        <v>201</v>
      </c>
      <c r="F153" s="22" t="s">
        <v>406</v>
      </c>
      <c r="G153" s="23" t="s">
        <v>407</v>
      </c>
      <c r="H153" s="26">
        <v>3</v>
      </c>
      <c r="I153" s="27">
        <v>21600</v>
      </c>
      <c r="J153" s="29">
        <v>1.4999999999999999E-2</v>
      </c>
      <c r="K153" s="28">
        <v>324</v>
      </c>
      <c r="L153" s="13">
        <v>356.40000000000003</v>
      </c>
    </row>
    <row r="154" spans="1:12" ht="16.5" customHeight="1">
      <c r="A154" s="9">
        <f>ROW(상세내역[[#This Row],[순번]])-ROW(상세내역[[#Headers],[순번]])</f>
        <v>153</v>
      </c>
      <c r="B154" s="9" t="s">
        <v>732</v>
      </c>
      <c r="C154" s="32" t="s">
        <v>639</v>
      </c>
      <c r="D154" s="22" t="s">
        <v>640</v>
      </c>
      <c r="E154" s="22" t="s">
        <v>247</v>
      </c>
      <c r="F154" s="22" t="s">
        <v>248</v>
      </c>
      <c r="G154" s="23" t="s">
        <v>249</v>
      </c>
      <c r="H154" s="26">
        <v>2</v>
      </c>
      <c r="I154" s="27">
        <v>4400</v>
      </c>
      <c r="J154" s="29">
        <v>1.4999999999999999E-2</v>
      </c>
      <c r="K154" s="28">
        <v>66</v>
      </c>
      <c r="L154" s="13">
        <v>72.600000000000009</v>
      </c>
    </row>
    <row r="155" spans="1:12" ht="16.5" customHeight="1">
      <c r="A155" s="9">
        <f>ROW(상세내역[[#This Row],[순번]])-ROW(상세내역[[#Headers],[순번]])</f>
        <v>154</v>
      </c>
      <c r="B155" s="9" t="s">
        <v>732</v>
      </c>
      <c r="C155" s="32" t="s">
        <v>639</v>
      </c>
      <c r="D155" s="22" t="s">
        <v>640</v>
      </c>
      <c r="E155" s="22" t="s">
        <v>265</v>
      </c>
      <c r="F155" s="22" t="s">
        <v>266</v>
      </c>
      <c r="G155" s="23" t="s">
        <v>267</v>
      </c>
      <c r="H155" s="26">
        <v>107</v>
      </c>
      <c r="I155" s="27">
        <v>179760</v>
      </c>
      <c r="J155" s="29">
        <v>1.4999999999999999E-2</v>
      </c>
      <c r="K155" s="28">
        <v>2696.4</v>
      </c>
      <c r="L155" s="13">
        <v>2966.0400000000004</v>
      </c>
    </row>
    <row r="156" spans="1:12" ht="16.5" customHeight="1">
      <c r="A156" s="9">
        <f>ROW(상세내역[[#This Row],[순번]])-ROW(상세내역[[#Headers],[순번]])</f>
        <v>155</v>
      </c>
      <c r="B156" s="9" t="s">
        <v>732</v>
      </c>
      <c r="C156" s="32" t="s">
        <v>639</v>
      </c>
      <c r="D156" s="22" t="s">
        <v>640</v>
      </c>
      <c r="E156" s="22" t="s">
        <v>268</v>
      </c>
      <c r="F156" s="22" t="s">
        <v>269</v>
      </c>
      <c r="G156" s="23" t="s">
        <v>270</v>
      </c>
      <c r="H156" s="26">
        <v>107</v>
      </c>
      <c r="I156" s="27">
        <v>179760</v>
      </c>
      <c r="J156" s="29">
        <v>1.4999999999999999E-2</v>
      </c>
      <c r="K156" s="28">
        <v>2696.4</v>
      </c>
      <c r="L156" s="13">
        <v>2966.0400000000004</v>
      </c>
    </row>
    <row r="157" spans="1:12" ht="16.5" customHeight="1">
      <c r="A157" s="9">
        <f>ROW(상세내역[[#This Row],[순번]])-ROW(상세내역[[#Headers],[순번]])</f>
        <v>156</v>
      </c>
      <c r="B157" s="9" t="s">
        <v>732</v>
      </c>
      <c r="C157" s="32" t="s">
        <v>639</v>
      </c>
      <c r="D157" s="22" t="s">
        <v>640</v>
      </c>
      <c r="E157" s="22" t="s">
        <v>274</v>
      </c>
      <c r="F157" s="22" t="s">
        <v>275</v>
      </c>
      <c r="G157" s="23" t="s">
        <v>276</v>
      </c>
      <c r="H157" s="26">
        <v>107</v>
      </c>
      <c r="I157" s="27">
        <v>179760</v>
      </c>
      <c r="J157" s="29">
        <v>1.4999999999999999E-2</v>
      </c>
      <c r="K157" s="28">
        <v>2696.4</v>
      </c>
      <c r="L157" s="13">
        <v>2966.0400000000004</v>
      </c>
    </row>
    <row r="158" spans="1:12" ht="16.5" customHeight="1">
      <c r="A158" s="9">
        <f>ROW(상세내역[[#This Row],[순번]])-ROW(상세내역[[#Headers],[순번]])</f>
        <v>157</v>
      </c>
      <c r="B158" s="9" t="s">
        <v>732</v>
      </c>
      <c r="C158" s="32" t="s">
        <v>639</v>
      </c>
      <c r="D158" s="22" t="s">
        <v>640</v>
      </c>
      <c r="E158" s="22" t="s">
        <v>571</v>
      </c>
      <c r="F158" s="22" t="s">
        <v>572</v>
      </c>
      <c r="G158" s="23" t="s">
        <v>573</v>
      </c>
      <c r="H158" s="26">
        <v>1</v>
      </c>
      <c r="I158" s="27">
        <v>11410</v>
      </c>
      <c r="J158" s="29">
        <v>1.4999999999999999E-2</v>
      </c>
      <c r="K158" s="28">
        <v>171.15</v>
      </c>
      <c r="L158" s="13">
        <v>188.26500000000001</v>
      </c>
    </row>
    <row r="159" spans="1:12" ht="16.5" customHeight="1">
      <c r="A159" s="9">
        <f>ROW(상세내역[[#This Row],[순번]])-ROW(상세내역[[#Headers],[순번]])</f>
        <v>158</v>
      </c>
      <c r="B159" s="9" t="s">
        <v>732</v>
      </c>
      <c r="C159" s="32" t="s">
        <v>639</v>
      </c>
      <c r="D159" s="22" t="s">
        <v>640</v>
      </c>
      <c r="E159" s="22" t="s">
        <v>282</v>
      </c>
      <c r="F159" s="22" t="s">
        <v>283</v>
      </c>
      <c r="G159" s="23" t="s">
        <v>284</v>
      </c>
      <c r="H159" s="26">
        <v>8</v>
      </c>
      <c r="I159" s="27">
        <v>91280</v>
      </c>
      <c r="J159" s="29">
        <v>1.4999999999999999E-2</v>
      </c>
      <c r="K159" s="28">
        <v>1369.2</v>
      </c>
      <c r="L159" s="13">
        <v>1506.1200000000001</v>
      </c>
    </row>
    <row r="160" spans="1:12" ht="16.5" customHeight="1">
      <c r="A160" s="9">
        <f>ROW(상세내역[[#This Row],[순번]])-ROW(상세내역[[#Headers],[순번]])</f>
        <v>159</v>
      </c>
      <c r="B160" s="9" t="s">
        <v>732</v>
      </c>
      <c r="C160" s="32" t="s">
        <v>639</v>
      </c>
      <c r="D160" s="22" t="s">
        <v>640</v>
      </c>
      <c r="E160" s="22" t="s">
        <v>285</v>
      </c>
      <c r="F160" s="22" t="s">
        <v>286</v>
      </c>
      <c r="G160" s="23" t="s">
        <v>287</v>
      </c>
      <c r="H160" s="26">
        <v>1</v>
      </c>
      <c r="I160" s="27">
        <v>11410</v>
      </c>
      <c r="J160" s="29">
        <v>1.4999999999999999E-2</v>
      </c>
      <c r="K160" s="28">
        <v>171.15</v>
      </c>
      <c r="L160" s="13">
        <v>188.26500000000001</v>
      </c>
    </row>
    <row r="161" spans="1:12" ht="16.5" customHeight="1">
      <c r="A161" s="9">
        <f>ROW(상세내역[[#This Row],[순번]])-ROW(상세내역[[#Headers],[순번]])</f>
        <v>160</v>
      </c>
      <c r="B161" s="9" t="s">
        <v>732</v>
      </c>
      <c r="C161" s="32" t="s">
        <v>639</v>
      </c>
      <c r="D161" s="22" t="s">
        <v>640</v>
      </c>
      <c r="E161" s="22" t="s">
        <v>288</v>
      </c>
      <c r="F161" s="22" t="s">
        <v>289</v>
      </c>
      <c r="G161" s="23" t="s">
        <v>290</v>
      </c>
      <c r="H161" s="26">
        <v>8</v>
      </c>
      <c r="I161" s="27">
        <v>126800</v>
      </c>
      <c r="J161" s="29">
        <v>1.4999999999999999E-2</v>
      </c>
      <c r="K161" s="28">
        <v>1902</v>
      </c>
      <c r="L161" s="13">
        <v>2092.2000000000003</v>
      </c>
    </row>
    <row r="162" spans="1:12" ht="16.5" customHeight="1">
      <c r="A162" s="9">
        <f>ROW(상세내역[[#This Row],[순번]])-ROW(상세내역[[#Headers],[순번]])</f>
        <v>161</v>
      </c>
      <c r="B162" s="9" t="s">
        <v>732</v>
      </c>
      <c r="C162" s="32" t="s">
        <v>639</v>
      </c>
      <c r="D162" s="22" t="s">
        <v>640</v>
      </c>
      <c r="E162" s="22" t="s">
        <v>109</v>
      </c>
      <c r="F162" s="22" t="s">
        <v>110</v>
      </c>
      <c r="G162" s="23" t="s">
        <v>111</v>
      </c>
      <c r="H162" s="26">
        <v>103</v>
      </c>
      <c r="I162" s="27">
        <v>1122700</v>
      </c>
      <c r="J162" s="29">
        <v>1.4999999999999999E-2</v>
      </c>
      <c r="K162" s="28">
        <v>16840.5</v>
      </c>
      <c r="L162" s="13">
        <v>18524.550000000003</v>
      </c>
    </row>
    <row r="163" spans="1:12" ht="16.5" customHeight="1">
      <c r="A163" s="9">
        <f>ROW(상세내역[[#This Row],[순번]])-ROW(상세내역[[#Headers],[순번]])</f>
        <v>162</v>
      </c>
      <c r="B163" s="9" t="s">
        <v>732</v>
      </c>
      <c r="C163" s="32" t="s">
        <v>639</v>
      </c>
      <c r="D163" s="22" t="s">
        <v>640</v>
      </c>
      <c r="E163" s="22" t="s">
        <v>787</v>
      </c>
      <c r="F163" s="22" t="s">
        <v>788</v>
      </c>
      <c r="G163" s="23" t="s">
        <v>789</v>
      </c>
      <c r="H163" s="26">
        <v>1</v>
      </c>
      <c r="I163" s="27">
        <v>8300</v>
      </c>
      <c r="J163" s="29">
        <v>1.4999999999999999E-2</v>
      </c>
      <c r="K163" s="28">
        <v>124.5</v>
      </c>
      <c r="L163" s="13">
        <v>136.95000000000002</v>
      </c>
    </row>
    <row r="164" spans="1:12" ht="16.5" customHeight="1">
      <c r="A164" s="9">
        <f>ROW(상세내역[[#This Row],[순번]])-ROW(상세내역[[#Headers],[순번]])</f>
        <v>163</v>
      </c>
      <c r="B164" s="9" t="s">
        <v>732</v>
      </c>
      <c r="C164" s="32" t="s">
        <v>639</v>
      </c>
      <c r="D164" s="22" t="s">
        <v>640</v>
      </c>
      <c r="E164" s="22" t="s">
        <v>380</v>
      </c>
      <c r="F164" s="22" t="s">
        <v>641</v>
      </c>
      <c r="G164" s="23" t="s">
        <v>642</v>
      </c>
      <c r="H164" s="26">
        <v>9</v>
      </c>
      <c r="I164" s="27">
        <v>25470</v>
      </c>
      <c r="J164" s="29">
        <v>1.4999999999999999E-2</v>
      </c>
      <c r="K164" s="28">
        <v>382.05</v>
      </c>
      <c r="L164" s="13">
        <v>420.25500000000005</v>
      </c>
    </row>
    <row r="165" spans="1:12" ht="16.5" customHeight="1">
      <c r="A165" s="9">
        <f>ROW(상세내역[[#This Row],[순번]])-ROW(상세내역[[#Headers],[순번]])</f>
        <v>164</v>
      </c>
      <c r="B165" s="9" t="s">
        <v>732</v>
      </c>
      <c r="C165" s="32" t="s">
        <v>639</v>
      </c>
      <c r="D165" s="22" t="s">
        <v>640</v>
      </c>
      <c r="E165" s="22" t="s">
        <v>127</v>
      </c>
      <c r="F165" s="22" t="s">
        <v>128</v>
      </c>
      <c r="G165" s="23" t="s">
        <v>129</v>
      </c>
      <c r="H165" s="26">
        <v>9</v>
      </c>
      <c r="I165" s="27">
        <v>177840</v>
      </c>
      <c r="J165" s="29">
        <v>1.4999999999999999E-2</v>
      </c>
      <c r="K165" s="28">
        <v>2667.6</v>
      </c>
      <c r="L165" s="13">
        <v>2934.36</v>
      </c>
    </row>
    <row r="166" spans="1:12" ht="16.5" customHeight="1">
      <c r="A166" s="9">
        <f>ROW(상세내역[[#This Row],[순번]])-ROW(상세내역[[#Headers],[순번]])</f>
        <v>165</v>
      </c>
      <c r="B166" s="9" t="s">
        <v>732</v>
      </c>
      <c r="C166" s="32" t="s">
        <v>639</v>
      </c>
      <c r="D166" s="22" t="s">
        <v>640</v>
      </c>
      <c r="E166" s="22" t="s">
        <v>525</v>
      </c>
      <c r="F166" s="22" t="s">
        <v>526</v>
      </c>
      <c r="G166" s="23" t="s">
        <v>527</v>
      </c>
      <c r="H166" s="26">
        <v>8</v>
      </c>
      <c r="I166" s="27">
        <v>72720</v>
      </c>
      <c r="J166" s="29">
        <v>1.4999999999999999E-2</v>
      </c>
      <c r="K166" s="28">
        <v>1090.8</v>
      </c>
      <c r="L166" s="13">
        <v>1199.8800000000001</v>
      </c>
    </row>
    <row r="167" spans="1:12" ht="16.5" customHeight="1">
      <c r="A167" s="9">
        <f>ROW(상세내역[[#This Row],[순번]])-ROW(상세내역[[#Headers],[순번]])</f>
        <v>166</v>
      </c>
      <c r="B167" s="9" t="s">
        <v>732</v>
      </c>
      <c r="C167" s="32" t="s">
        <v>639</v>
      </c>
      <c r="D167" s="22" t="s">
        <v>640</v>
      </c>
      <c r="E167" s="22" t="s">
        <v>643</v>
      </c>
      <c r="F167" s="22" t="s">
        <v>644</v>
      </c>
      <c r="G167" s="23" t="s">
        <v>645</v>
      </c>
      <c r="H167" s="26">
        <v>50</v>
      </c>
      <c r="I167" s="27">
        <v>449500</v>
      </c>
      <c r="J167" s="29">
        <v>1.4999999999999999E-2</v>
      </c>
      <c r="K167" s="28">
        <v>6742.5</v>
      </c>
      <c r="L167" s="13">
        <v>7416.7500000000009</v>
      </c>
    </row>
    <row r="168" spans="1:12" ht="16.5" customHeight="1">
      <c r="A168" s="9">
        <f>ROW(상세내역[[#This Row],[순번]])-ROW(상세내역[[#Headers],[순번]])</f>
        <v>167</v>
      </c>
      <c r="B168" s="9" t="s">
        <v>732</v>
      </c>
      <c r="C168" s="32" t="s">
        <v>639</v>
      </c>
      <c r="D168" s="22" t="s">
        <v>640</v>
      </c>
      <c r="E168" s="22" t="s">
        <v>646</v>
      </c>
      <c r="F168" s="22" t="s">
        <v>647</v>
      </c>
      <c r="G168" s="23" t="s">
        <v>648</v>
      </c>
      <c r="H168" s="26">
        <v>37</v>
      </c>
      <c r="I168" s="27">
        <v>652310</v>
      </c>
      <c r="J168" s="29">
        <v>1.4999999999999999E-2</v>
      </c>
      <c r="K168" s="28">
        <v>9784.65</v>
      </c>
      <c r="L168" s="13">
        <v>10763.115</v>
      </c>
    </row>
    <row r="169" spans="1:12" ht="16.5" customHeight="1">
      <c r="A169" s="9">
        <f>ROW(상세내역[[#This Row],[순번]])-ROW(상세내역[[#Headers],[순번]])</f>
        <v>168</v>
      </c>
      <c r="B169" s="9" t="s">
        <v>732</v>
      </c>
      <c r="C169" s="32" t="s">
        <v>639</v>
      </c>
      <c r="D169" s="22" t="s">
        <v>640</v>
      </c>
      <c r="E169" s="22" t="s">
        <v>677</v>
      </c>
      <c r="F169" s="22" t="s">
        <v>678</v>
      </c>
      <c r="G169" s="23" t="s">
        <v>679</v>
      </c>
      <c r="H169" s="26">
        <v>3</v>
      </c>
      <c r="I169" s="27">
        <v>218220</v>
      </c>
      <c r="J169" s="29">
        <v>1.4999999999999999E-2</v>
      </c>
      <c r="K169" s="28">
        <v>3273.2999999999997</v>
      </c>
      <c r="L169" s="13">
        <v>3600.63</v>
      </c>
    </row>
    <row r="170" spans="1:12" ht="16.5" customHeight="1">
      <c r="A170" s="9">
        <f>ROW(상세내역[[#This Row],[순번]])-ROW(상세내역[[#Headers],[순번]])</f>
        <v>169</v>
      </c>
      <c r="B170" s="9" t="s">
        <v>732</v>
      </c>
      <c r="C170" s="32" t="s">
        <v>411</v>
      </c>
      <c r="D170" s="22" t="s">
        <v>412</v>
      </c>
      <c r="E170" s="22" t="s">
        <v>166</v>
      </c>
      <c r="F170" s="22" t="s">
        <v>355</v>
      </c>
      <c r="G170" s="23" t="s">
        <v>356</v>
      </c>
      <c r="H170" s="26">
        <v>5</v>
      </c>
      <c r="I170" s="27">
        <v>0</v>
      </c>
      <c r="J170" s="29">
        <v>1.4999999999999999E-2</v>
      </c>
      <c r="K170" s="28">
        <v>0</v>
      </c>
      <c r="L170" s="13">
        <v>0</v>
      </c>
    </row>
    <row r="171" spans="1:12" ht="16.5" customHeight="1">
      <c r="A171" s="9">
        <f>ROW(상세내역[[#This Row],[순번]])-ROW(상세내역[[#Headers],[순번]])</f>
        <v>170</v>
      </c>
      <c r="B171" s="9" t="s">
        <v>732</v>
      </c>
      <c r="C171" s="32" t="s">
        <v>411</v>
      </c>
      <c r="D171" s="22" t="s">
        <v>412</v>
      </c>
      <c r="E171" s="22" t="s">
        <v>44</v>
      </c>
      <c r="F171" s="22" t="s">
        <v>45</v>
      </c>
      <c r="G171" s="23" t="s">
        <v>46</v>
      </c>
      <c r="H171" s="26">
        <v>1</v>
      </c>
      <c r="I171" s="27">
        <v>35270</v>
      </c>
      <c r="J171" s="29">
        <v>1.4999999999999999E-2</v>
      </c>
      <c r="K171" s="28">
        <v>529.04999999999995</v>
      </c>
      <c r="L171" s="13">
        <v>581.95500000000004</v>
      </c>
    </row>
    <row r="172" spans="1:12" ht="16.5" customHeight="1">
      <c r="A172" s="9">
        <f>ROW(상세내역[[#This Row],[순번]])-ROW(상세내역[[#Headers],[순번]])</f>
        <v>171</v>
      </c>
      <c r="B172" s="9" t="s">
        <v>732</v>
      </c>
      <c r="C172" s="32" t="s">
        <v>411</v>
      </c>
      <c r="D172" s="22" t="s">
        <v>412</v>
      </c>
      <c r="E172" s="22" t="s">
        <v>50</v>
      </c>
      <c r="F172" s="22" t="s">
        <v>51</v>
      </c>
      <c r="G172" s="23" t="s">
        <v>52</v>
      </c>
      <c r="H172" s="26">
        <v>94</v>
      </c>
      <c r="I172" s="27">
        <v>1221060</v>
      </c>
      <c r="J172" s="29">
        <v>1.4999999999999999E-2</v>
      </c>
      <c r="K172" s="28">
        <v>18315.899999999998</v>
      </c>
      <c r="L172" s="13">
        <v>20147.489999999998</v>
      </c>
    </row>
    <row r="173" spans="1:12" ht="16.5" customHeight="1">
      <c r="A173" s="9">
        <f>ROW(상세내역[[#This Row],[순번]])-ROW(상세내역[[#Headers],[순번]])</f>
        <v>172</v>
      </c>
      <c r="B173" s="9" t="s">
        <v>732</v>
      </c>
      <c r="C173" s="32" t="s">
        <v>411</v>
      </c>
      <c r="D173" s="22" t="s">
        <v>412</v>
      </c>
      <c r="E173" s="22" t="s">
        <v>53</v>
      </c>
      <c r="F173" s="22" t="s">
        <v>517</v>
      </c>
      <c r="G173" s="23" t="s">
        <v>518</v>
      </c>
      <c r="H173" s="26">
        <v>3</v>
      </c>
      <c r="I173" s="27">
        <v>32580</v>
      </c>
      <c r="J173" s="29">
        <v>1.4999999999999999E-2</v>
      </c>
      <c r="K173" s="28">
        <v>488.7</v>
      </c>
      <c r="L173" s="13">
        <v>537.57000000000005</v>
      </c>
    </row>
    <row r="174" spans="1:12" ht="16.5" customHeight="1">
      <c r="A174" s="9">
        <f>ROW(상세내역[[#This Row],[순번]])-ROW(상세내역[[#Headers],[순번]])</f>
        <v>173</v>
      </c>
      <c r="B174" s="9" t="s">
        <v>732</v>
      </c>
      <c r="C174" s="32" t="s">
        <v>411</v>
      </c>
      <c r="D174" s="22" t="s">
        <v>412</v>
      </c>
      <c r="E174" s="22" t="s">
        <v>333</v>
      </c>
      <c r="F174" s="22" t="s">
        <v>334</v>
      </c>
      <c r="G174" s="23" t="s">
        <v>335</v>
      </c>
      <c r="H174" s="26">
        <v>54</v>
      </c>
      <c r="I174" s="27">
        <v>2250180</v>
      </c>
      <c r="J174" s="29">
        <v>1.4999999999999999E-2</v>
      </c>
      <c r="K174" s="28">
        <v>33752.699999999997</v>
      </c>
      <c r="L174" s="13">
        <v>37127.97</v>
      </c>
    </row>
    <row r="175" spans="1:12" ht="16.5" customHeight="1">
      <c r="A175" s="9">
        <f>ROW(상세내역[[#This Row],[순번]])-ROW(상세내역[[#Headers],[순번]])</f>
        <v>174</v>
      </c>
      <c r="B175" s="9" t="s">
        <v>732</v>
      </c>
      <c r="C175" s="32" t="s">
        <v>411</v>
      </c>
      <c r="D175" s="22" t="s">
        <v>412</v>
      </c>
      <c r="E175" s="22" t="s">
        <v>177</v>
      </c>
      <c r="F175" s="22" t="s">
        <v>178</v>
      </c>
      <c r="G175" s="23" t="s">
        <v>179</v>
      </c>
      <c r="H175" s="26">
        <v>28</v>
      </c>
      <c r="I175" s="27">
        <v>29680</v>
      </c>
      <c r="J175" s="29">
        <v>1.4999999999999999E-2</v>
      </c>
      <c r="K175" s="28">
        <v>445.2</v>
      </c>
      <c r="L175" s="13">
        <v>489.72</v>
      </c>
    </row>
    <row r="176" spans="1:12" ht="16.5" customHeight="1">
      <c r="A176" s="9">
        <f>ROW(상세내역[[#This Row],[순번]])-ROW(상세내역[[#Headers],[순번]])</f>
        <v>175</v>
      </c>
      <c r="B176" s="9" t="s">
        <v>732</v>
      </c>
      <c r="C176" s="32" t="s">
        <v>411</v>
      </c>
      <c r="D176" s="22" t="s">
        <v>412</v>
      </c>
      <c r="E176" s="22" t="s">
        <v>183</v>
      </c>
      <c r="F176" s="22" t="s">
        <v>184</v>
      </c>
      <c r="G176" s="23" t="s">
        <v>185</v>
      </c>
      <c r="H176" s="26">
        <v>28</v>
      </c>
      <c r="I176" s="27">
        <v>29680</v>
      </c>
      <c r="J176" s="29">
        <v>1.4999999999999999E-2</v>
      </c>
      <c r="K176" s="28">
        <v>445.2</v>
      </c>
      <c r="L176" s="13">
        <v>489.72</v>
      </c>
    </row>
    <row r="177" spans="1:12" ht="16.5" customHeight="1">
      <c r="A177" s="9">
        <f>ROW(상세내역[[#This Row],[순번]])-ROW(상세내역[[#Headers],[순번]])</f>
        <v>176</v>
      </c>
      <c r="B177" s="9" t="s">
        <v>732</v>
      </c>
      <c r="C177" s="32" t="s">
        <v>411</v>
      </c>
      <c r="D177" s="22" t="s">
        <v>412</v>
      </c>
      <c r="E177" s="22" t="s">
        <v>186</v>
      </c>
      <c r="F177" s="22" t="s">
        <v>187</v>
      </c>
      <c r="G177" s="23" t="s">
        <v>188</v>
      </c>
      <c r="H177" s="26">
        <v>28</v>
      </c>
      <c r="I177" s="27">
        <v>29680</v>
      </c>
      <c r="J177" s="29">
        <v>1.4999999999999999E-2</v>
      </c>
      <c r="K177" s="28">
        <v>445.2</v>
      </c>
      <c r="L177" s="13">
        <v>489.72</v>
      </c>
    </row>
    <row r="178" spans="1:12" ht="16.5" customHeight="1">
      <c r="A178" s="9">
        <f>ROW(상세내역[[#This Row],[순번]])-ROW(상세내역[[#Headers],[순번]])</f>
        <v>177</v>
      </c>
      <c r="B178" s="9" t="s">
        <v>732</v>
      </c>
      <c r="C178" s="32" t="s">
        <v>411</v>
      </c>
      <c r="D178" s="22" t="s">
        <v>412</v>
      </c>
      <c r="E178" s="22" t="s">
        <v>189</v>
      </c>
      <c r="F178" s="22" t="s">
        <v>190</v>
      </c>
      <c r="G178" s="23" t="s">
        <v>191</v>
      </c>
      <c r="H178" s="26">
        <v>30</v>
      </c>
      <c r="I178" s="27">
        <v>31800</v>
      </c>
      <c r="J178" s="29">
        <v>1.4999999999999999E-2</v>
      </c>
      <c r="K178" s="28">
        <v>477</v>
      </c>
      <c r="L178" s="13">
        <v>524.70000000000005</v>
      </c>
    </row>
    <row r="179" spans="1:12" ht="16.5" customHeight="1">
      <c r="A179" s="9">
        <f>ROW(상세내역[[#This Row],[순번]])-ROW(상세내역[[#Headers],[순번]])</f>
        <v>178</v>
      </c>
      <c r="B179" s="9" t="s">
        <v>732</v>
      </c>
      <c r="C179" s="32" t="s">
        <v>411</v>
      </c>
      <c r="D179" s="22" t="s">
        <v>412</v>
      </c>
      <c r="E179" s="22" t="s">
        <v>192</v>
      </c>
      <c r="F179" s="22" t="s">
        <v>193</v>
      </c>
      <c r="G179" s="23" t="s">
        <v>194</v>
      </c>
      <c r="H179" s="26">
        <v>28</v>
      </c>
      <c r="I179" s="27">
        <v>29680</v>
      </c>
      <c r="J179" s="29">
        <v>1.4999999999999999E-2</v>
      </c>
      <c r="K179" s="28">
        <v>445.2</v>
      </c>
      <c r="L179" s="13">
        <v>489.72</v>
      </c>
    </row>
    <row r="180" spans="1:12" ht="16.5" customHeight="1">
      <c r="A180" s="9">
        <f>ROW(상세내역[[#This Row],[순번]])-ROW(상세내역[[#Headers],[순번]])</f>
        <v>179</v>
      </c>
      <c r="B180" s="9" t="s">
        <v>732</v>
      </c>
      <c r="C180" s="32" t="s">
        <v>411</v>
      </c>
      <c r="D180" s="22" t="s">
        <v>412</v>
      </c>
      <c r="E180" s="22" t="s">
        <v>195</v>
      </c>
      <c r="F180" s="22" t="s">
        <v>196</v>
      </c>
      <c r="G180" s="23" t="s">
        <v>197</v>
      </c>
      <c r="H180" s="26">
        <v>10</v>
      </c>
      <c r="I180" s="27">
        <v>23300</v>
      </c>
      <c r="J180" s="29">
        <v>1.4999999999999999E-2</v>
      </c>
      <c r="K180" s="28">
        <v>349.5</v>
      </c>
      <c r="L180" s="13">
        <v>384.45000000000005</v>
      </c>
    </row>
    <row r="181" spans="1:12" ht="16.5" customHeight="1">
      <c r="A181" s="9">
        <f>ROW(상세내역[[#This Row],[순번]])-ROW(상세내역[[#Headers],[순번]])</f>
        <v>180</v>
      </c>
      <c r="B181" s="9" t="s">
        <v>732</v>
      </c>
      <c r="C181" s="32" t="s">
        <v>411</v>
      </c>
      <c r="D181" s="22" t="s">
        <v>412</v>
      </c>
      <c r="E181" s="22" t="s">
        <v>201</v>
      </c>
      <c r="F181" s="22" t="s">
        <v>406</v>
      </c>
      <c r="G181" s="23" t="s">
        <v>407</v>
      </c>
      <c r="H181" s="26">
        <v>10</v>
      </c>
      <c r="I181" s="27">
        <v>72000</v>
      </c>
      <c r="J181" s="29">
        <v>1.4999999999999999E-2</v>
      </c>
      <c r="K181" s="28">
        <v>1080</v>
      </c>
      <c r="L181" s="13">
        <v>1188</v>
      </c>
    </row>
    <row r="182" spans="1:12" ht="16.5" customHeight="1">
      <c r="A182" s="9">
        <f>ROW(상세내역[[#This Row],[순번]])-ROW(상세내역[[#Headers],[순번]])</f>
        <v>181</v>
      </c>
      <c r="B182" s="9" t="s">
        <v>732</v>
      </c>
      <c r="C182" s="32" t="s">
        <v>411</v>
      </c>
      <c r="D182" s="22" t="s">
        <v>412</v>
      </c>
      <c r="E182" s="22" t="s">
        <v>359</v>
      </c>
      <c r="F182" s="22" t="s">
        <v>360</v>
      </c>
      <c r="G182" s="23" t="s">
        <v>361</v>
      </c>
      <c r="H182" s="26">
        <v>12</v>
      </c>
      <c r="I182" s="27">
        <v>75720</v>
      </c>
      <c r="J182" s="29">
        <v>1.4999999999999999E-2</v>
      </c>
      <c r="K182" s="28">
        <v>1135.8</v>
      </c>
      <c r="L182" s="13">
        <v>1249.3800000000001</v>
      </c>
    </row>
    <row r="183" spans="1:12" ht="16.5" customHeight="1">
      <c r="A183" s="9">
        <f>ROW(상세내역[[#This Row],[순번]])-ROW(상세내역[[#Headers],[순번]])</f>
        <v>182</v>
      </c>
      <c r="B183" s="9" t="s">
        <v>732</v>
      </c>
      <c r="C183" s="32" t="s">
        <v>411</v>
      </c>
      <c r="D183" s="22" t="s">
        <v>412</v>
      </c>
      <c r="E183" s="22" t="s">
        <v>362</v>
      </c>
      <c r="F183" s="22" t="s">
        <v>363</v>
      </c>
      <c r="G183" s="23" t="s">
        <v>364</v>
      </c>
      <c r="H183" s="26">
        <v>12</v>
      </c>
      <c r="I183" s="27">
        <v>45000</v>
      </c>
      <c r="J183" s="29">
        <v>1.4999999999999999E-2</v>
      </c>
      <c r="K183" s="28">
        <v>675</v>
      </c>
      <c r="L183" s="13">
        <v>742.50000000000011</v>
      </c>
    </row>
    <row r="184" spans="1:12" ht="16.5" customHeight="1">
      <c r="A184" s="9">
        <f>ROW(상세내역[[#This Row],[순번]])-ROW(상세내역[[#Headers],[순번]])</f>
        <v>183</v>
      </c>
      <c r="B184" s="9" t="s">
        <v>732</v>
      </c>
      <c r="C184" s="32" t="s">
        <v>411</v>
      </c>
      <c r="D184" s="22" t="s">
        <v>412</v>
      </c>
      <c r="E184" s="22" t="s">
        <v>413</v>
      </c>
      <c r="F184" s="22" t="s">
        <v>414</v>
      </c>
      <c r="G184" s="23" t="s">
        <v>415</v>
      </c>
      <c r="H184" s="26">
        <v>11</v>
      </c>
      <c r="I184" s="27">
        <v>152240</v>
      </c>
      <c r="J184" s="29">
        <v>1.4999999999999999E-2</v>
      </c>
      <c r="K184" s="28">
        <v>2283.6</v>
      </c>
      <c r="L184" s="13">
        <v>2511.96</v>
      </c>
    </row>
    <row r="185" spans="1:12" ht="16.5" customHeight="1">
      <c r="A185" s="9">
        <f>ROW(상세내역[[#This Row],[순번]])-ROW(상세내역[[#Headers],[순번]])</f>
        <v>184</v>
      </c>
      <c r="B185" s="9" t="s">
        <v>732</v>
      </c>
      <c r="C185" s="32" t="s">
        <v>411</v>
      </c>
      <c r="D185" s="22" t="s">
        <v>412</v>
      </c>
      <c r="E185" s="22" t="s">
        <v>218</v>
      </c>
      <c r="F185" s="22" t="s">
        <v>219</v>
      </c>
      <c r="G185" s="23" t="s">
        <v>220</v>
      </c>
      <c r="H185" s="26">
        <v>20</v>
      </c>
      <c r="I185" s="27">
        <v>37800</v>
      </c>
      <c r="J185" s="29">
        <v>1.4999999999999999E-2</v>
      </c>
      <c r="K185" s="28">
        <v>567</v>
      </c>
      <c r="L185" s="13">
        <v>623.70000000000005</v>
      </c>
    </row>
    <row r="186" spans="1:12" ht="16.5" customHeight="1">
      <c r="A186" s="9">
        <f>ROW(상세내역[[#This Row],[순번]])-ROW(상세내역[[#Headers],[순번]])</f>
        <v>185</v>
      </c>
      <c r="B186" s="9" t="s">
        <v>732</v>
      </c>
      <c r="C186" s="32" t="s">
        <v>411</v>
      </c>
      <c r="D186" s="22" t="s">
        <v>412</v>
      </c>
      <c r="E186" s="22" t="s">
        <v>221</v>
      </c>
      <c r="F186" s="22" t="s">
        <v>222</v>
      </c>
      <c r="G186" s="23" t="s">
        <v>223</v>
      </c>
      <c r="H186" s="26">
        <v>20</v>
      </c>
      <c r="I186" s="27">
        <v>38800</v>
      </c>
      <c r="J186" s="29">
        <v>1.4999999999999999E-2</v>
      </c>
      <c r="K186" s="28">
        <v>582</v>
      </c>
      <c r="L186" s="13">
        <v>640.20000000000005</v>
      </c>
    </row>
    <row r="187" spans="1:12" ht="16.5" customHeight="1">
      <c r="A187" s="9">
        <f>ROW(상세내역[[#This Row],[순번]])-ROW(상세내역[[#Headers],[순번]])</f>
        <v>186</v>
      </c>
      <c r="B187" s="9" t="s">
        <v>732</v>
      </c>
      <c r="C187" s="32" t="s">
        <v>411</v>
      </c>
      <c r="D187" s="22" t="s">
        <v>412</v>
      </c>
      <c r="E187" s="22" t="s">
        <v>227</v>
      </c>
      <c r="F187" s="22" t="s">
        <v>228</v>
      </c>
      <c r="G187" s="23" t="s">
        <v>229</v>
      </c>
      <c r="H187" s="26">
        <v>10</v>
      </c>
      <c r="I187" s="27">
        <v>16200</v>
      </c>
      <c r="J187" s="29">
        <v>1.4999999999999999E-2</v>
      </c>
      <c r="K187" s="28">
        <v>243</v>
      </c>
      <c r="L187" s="13">
        <v>267.3</v>
      </c>
    </row>
    <row r="188" spans="1:12" ht="16.5" customHeight="1">
      <c r="A188" s="9">
        <f>ROW(상세내역[[#This Row],[순번]])-ROW(상세내역[[#Headers],[순번]])</f>
        <v>187</v>
      </c>
      <c r="B188" s="9" t="s">
        <v>732</v>
      </c>
      <c r="C188" s="32" t="s">
        <v>411</v>
      </c>
      <c r="D188" s="22" t="s">
        <v>412</v>
      </c>
      <c r="E188" s="22" t="s">
        <v>233</v>
      </c>
      <c r="F188" s="22" t="s">
        <v>234</v>
      </c>
      <c r="G188" s="23" t="s">
        <v>235</v>
      </c>
      <c r="H188" s="26">
        <v>19</v>
      </c>
      <c r="I188" s="27">
        <v>24890</v>
      </c>
      <c r="J188" s="29">
        <v>1.4999999999999999E-2</v>
      </c>
      <c r="K188" s="28">
        <v>373.34999999999997</v>
      </c>
      <c r="L188" s="13">
        <v>410.685</v>
      </c>
    </row>
    <row r="189" spans="1:12" ht="16.5" customHeight="1">
      <c r="A189" s="9">
        <f>ROW(상세내역[[#This Row],[순번]])-ROW(상세내역[[#Headers],[순번]])</f>
        <v>188</v>
      </c>
      <c r="B189" s="9" t="s">
        <v>732</v>
      </c>
      <c r="C189" s="32" t="s">
        <v>411</v>
      </c>
      <c r="D189" s="22" t="s">
        <v>412</v>
      </c>
      <c r="E189" s="22" t="s">
        <v>416</v>
      </c>
      <c r="F189" s="22" t="s">
        <v>417</v>
      </c>
      <c r="G189" s="23" t="s">
        <v>418</v>
      </c>
      <c r="H189" s="26">
        <v>3</v>
      </c>
      <c r="I189" s="27">
        <v>3570</v>
      </c>
      <c r="J189" s="29">
        <v>1.4999999999999999E-2</v>
      </c>
      <c r="K189" s="28">
        <v>53.55</v>
      </c>
      <c r="L189" s="13">
        <v>58.905000000000001</v>
      </c>
    </row>
    <row r="190" spans="1:12" ht="16.5" customHeight="1">
      <c r="A190" s="9">
        <f>ROW(상세내역[[#This Row],[순번]])-ROW(상세내역[[#Headers],[순번]])</f>
        <v>189</v>
      </c>
      <c r="B190" s="9" t="s">
        <v>732</v>
      </c>
      <c r="C190" s="32" t="s">
        <v>411</v>
      </c>
      <c r="D190" s="22" t="s">
        <v>412</v>
      </c>
      <c r="E190" s="22" t="s">
        <v>236</v>
      </c>
      <c r="F190" s="22" t="s">
        <v>237</v>
      </c>
      <c r="G190" s="23" t="s">
        <v>238</v>
      </c>
      <c r="H190" s="26">
        <v>16</v>
      </c>
      <c r="I190" s="27">
        <v>32000</v>
      </c>
      <c r="J190" s="29">
        <v>1.4999999999999999E-2</v>
      </c>
      <c r="K190" s="28">
        <v>480</v>
      </c>
      <c r="L190" s="13">
        <v>528</v>
      </c>
    </row>
    <row r="191" spans="1:12" ht="16.5" customHeight="1">
      <c r="A191" s="9">
        <f>ROW(상세내역[[#This Row],[순번]])-ROW(상세내역[[#Headers],[순번]])</f>
        <v>190</v>
      </c>
      <c r="B191" s="9" t="s">
        <v>732</v>
      </c>
      <c r="C191" s="32" t="s">
        <v>411</v>
      </c>
      <c r="D191" s="22" t="s">
        <v>412</v>
      </c>
      <c r="E191" s="22" t="s">
        <v>239</v>
      </c>
      <c r="F191" s="22" t="s">
        <v>240</v>
      </c>
      <c r="G191" s="23" t="s">
        <v>241</v>
      </c>
      <c r="H191" s="26">
        <v>5</v>
      </c>
      <c r="I191" s="27">
        <v>19200</v>
      </c>
      <c r="J191" s="29">
        <v>1.4999999999999999E-2</v>
      </c>
      <c r="K191" s="28">
        <v>288</v>
      </c>
      <c r="L191" s="13">
        <v>316.8</v>
      </c>
    </row>
    <row r="192" spans="1:12" ht="16.5" customHeight="1">
      <c r="A192" s="9">
        <f>ROW(상세내역[[#This Row],[순번]])-ROW(상세내역[[#Headers],[순번]])</f>
        <v>191</v>
      </c>
      <c r="B192" s="9" t="s">
        <v>732</v>
      </c>
      <c r="C192" s="32" t="s">
        <v>411</v>
      </c>
      <c r="D192" s="22" t="s">
        <v>412</v>
      </c>
      <c r="E192" s="22" t="s">
        <v>69</v>
      </c>
      <c r="F192" s="22" t="s">
        <v>242</v>
      </c>
      <c r="G192" s="23" t="s">
        <v>243</v>
      </c>
      <c r="H192" s="26">
        <v>19</v>
      </c>
      <c r="I192" s="27">
        <v>32490</v>
      </c>
      <c r="J192" s="29">
        <v>1.4999999999999999E-2</v>
      </c>
      <c r="K192" s="28">
        <v>487.34999999999997</v>
      </c>
      <c r="L192" s="13">
        <v>536.08500000000004</v>
      </c>
    </row>
    <row r="193" spans="1:12" ht="16.5" customHeight="1">
      <c r="A193" s="9">
        <f>ROW(상세내역[[#This Row],[순번]])-ROW(상세내역[[#Headers],[순번]])</f>
        <v>192</v>
      </c>
      <c r="B193" s="9" t="s">
        <v>732</v>
      </c>
      <c r="C193" s="32" t="s">
        <v>411</v>
      </c>
      <c r="D193" s="22" t="s">
        <v>412</v>
      </c>
      <c r="E193" s="22" t="s">
        <v>244</v>
      </c>
      <c r="F193" s="22" t="s">
        <v>245</v>
      </c>
      <c r="G193" s="23" t="s">
        <v>246</v>
      </c>
      <c r="H193" s="26">
        <v>19</v>
      </c>
      <c r="I193" s="27">
        <v>29640</v>
      </c>
      <c r="J193" s="29">
        <v>1.4999999999999999E-2</v>
      </c>
      <c r="K193" s="28">
        <v>444.59999999999997</v>
      </c>
      <c r="L193" s="13">
        <v>489.06</v>
      </c>
    </row>
    <row r="194" spans="1:12" ht="16.5" customHeight="1">
      <c r="A194" s="9">
        <f>ROW(상세내역[[#This Row],[순번]])-ROW(상세내역[[#Headers],[순번]])</f>
        <v>193</v>
      </c>
      <c r="B194" s="9" t="s">
        <v>732</v>
      </c>
      <c r="C194" s="32" t="s">
        <v>411</v>
      </c>
      <c r="D194" s="22" t="s">
        <v>412</v>
      </c>
      <c r="E194" s="22" t="s">
        <v>253</v>
      </c>
      <c r="F194" s="22" t="s">
        <v>254</v>
      </c>
      <c r="G194" s="23" t="s">
        <v>255</v>
      </c>
      <c r="H194" s="26">
        <v>5</v>
      </c>
      <c r="I194" s="27">
        <v>8000</v>
      </c>
      <c r="J194" s="29">
        <v>1.4999999999999999E-2</v>
      </c>
      <c r="K194" s="28">
        <v>120</v>
      </c>
      <c r="L194" s="13">
        <v>132</v>
      </c>
    </row>
    <row r="195" spans="1:12" ht="16.5" customHeight="1">
      <c r="A195" s="9">
        <f>ROW(상세내역[[#This Row],[순번]])-ROW(상세내역[[#Headers],[순번]])</f>
        <v>194</v>
      </c>
      <c r="B195" s="9" t="s">
        <v>732</v>
      </c>
      <c r="C195" s="32" t="s">
        <v>411</v>
      </c>
      <c r="D195" s="22" t="s">
        <v>412</v>
      </c>
      <c r="E195" s="22" t="s">
        <v>256</v>
      </c>
      <c r="F195" s="22" t="s">
        <v>257</v>
      </c>
      <c r="G195" s="23" t="s">
        <v>258</v>
      </c>
      <c r="H195" s="26">
        <v>5</v>
      </c>
      <c r="I195" s="27">
        <v>32500</v>
      </c>
      <c r="J195" s="29">
        <v>1.4999999999999999E-2</v>
      </c>
      <c r="K195" s="28">
        <v>487.5</v>
      </c>
      <c r="L195" s="13">
        <v>536.25</v>
      </c>
    </row>
    <row r="196" spans="1:12" ht="16.5" customHeight="1">
      <c r="A196" s="9">
        <f>ROW(상세내역[[#This Row],[순번]])-ROW(상세내역[[#Headers],[순번]])</f>
        <v>195</v>
      </c>
      <c r="B196" s="9" t="s">
        <v>732</v>
      </c>
      <c r="C196" s="32" t="s">
        <v>411</v>
      </c>
      <c r="D196" s="22" t="s">
        <v>412</v>
      </c>
      <c r="E196" s="22" t="s">
        <v>277</v>
      </c>
      <c r="F196" s="22" t="s">
        <v>432</v>
      </c>
      <c r="G196" s="23" t="s">
        <v>433</v>
      </c>
      <c r="H196" s="26">
        <v>7</v>
      </c>
      <c r="I196" s="27">
        <v>9450</v>
      </c>
      <c r="J196" s="29">
        <v>1.4999999999999999E-2</v>
      </c>
      <c r="K196" s="28">
        <v>141.75</v>
      </c>
      <c r="L196" s="13">
        <v>155.92500000000001</v>
      </c>
    </row>
    <row r="197" spans="1:12" ht="16.5" customHeight="1">
      <c r="A197" s="9">
        <f>ROW(상세내역[[#This Row],[순번]])-ROW(상세내역[[#Headers],[순번]])</f>
        <v>196</v>
      </c>
      <c r="B197" s="9" t="s">
        <v>732</v>
      </c>
      <c r="C197" s="32" t="s">
        <v>411</v>
      </c>
      <c r="D197" s="22" t="s">
        <v>412</v>
      </c>
      <c r="E197" s="22" t="s">
        <v>280</v>
      </c>
      <c r="F197" s="22" t="s">
        <v>315</v>
      </c>
      <c r="G197" s="23" t="s">
        <v>434</v>
      </c>
      <c r="H197" s="26">
        <v>20</v>
      </c>
      <c r="I197" s="27">
        <v>148800</v>
      </c>
      <c r="J197" s="29">
        <v>1.4999999999999999E-2</v>
      </c>
      <c r="K197" s="28">
        <v>2232</v>
      </c>
      <c r="L197" s="13">
        <v>2455.2000000000003</v>
      </c>
    </row>
    <row r="198" spans="1:12" ht="16.5" customHeight="1">
      <c r="A198" s="9">
        <f>ROW(상세내역[[#This Row],[순번]])-ROW(상세내역[[#Headers],[순번]])</f>
        <v>197</v>
      </c>
      <c r="B198" s="9" t="s">
        <v>732</v>
      </c>
      <c r="C198" s="32" t="s">
        <v>411</v>
      </c>
      <c r="D198" s="22" t="s">
        <v>412</v>
      </c>
      <c r="E198" s="22" t="s">
        <v>282</v>
      </c>
      <c r="F198" s="22" t="s">
        <v>283</v>
      </c>
      <c r="G198" s="23" t="s">
        <v>284</v>
      </c>
      <c r="H198" s="26">
        <v>4</v>
      </c>
      <c r="I198" s="27">
        <v>45640</v>
      </c>
      <c r="J198" s="29">
        <v>1.4999999999999999E-2</v>
      </c>
      <c r="K198" s="28">
        <v>684.6</v>
      </c>
      <c r="L198" s="13">
        <v>753.06000000000006</v>
      </c>
    </row>
    <row r="199" spans="1:12" ht="16.5" customHeight="1">
      <c r="A199" s="9">
        <f>ROW(상세내역[[#This Row],[순번]])-ROW(상세내역[[#Headers],[순번]])</f>
        <v>198</v>
      </c>
      <c r="B199" s="9" t="s">
        <v>732</v>
      </c>
      <c r="C199" s="32" t="s">
        <v>411</v>
      </c>
      <c r="D199" s="22" t="s">
        <v>412</v>
      </c>
      <c r="E199" s="22" t="s">
        <v>285</v>
      </c>
      <c r="F199" s="22" t="s">
        <v>286</v>
      </c>
      <c r="G199" s="23" t="s">
        <v>287</v>
      </c>
      <c r="H199" s="26">
        <v>4</v>
      </c>
      <c r="I199" s="27">
        <v>45640</v>
      </c>
      <c r="J199" s="29">
        <v>1.4999999999999999E-2</v>
      </c>
      <c r="K199" s="28">
        <v>684.6</v>
      </c>
      <c r="L199" s="13">
        <v>753.06000000000006</v>
      </c>
    </row>
    <row r="200" spans="1:12" ht="16.5" customHeight="1">
      <c r="A200" s="9">
        <f>ROW(상세내역[[#This Row],[순번]])-ROW(상세내역[[#Headers],[순번]])</f>
        <v>199</v>
      </c>
      <c r="B200" s="9" t="s">
        <v>732</v>
      </c>
      <c r="C200" s="32" t="s">
        <v>411</v>
      </c>
      <c r="D200" s="22" t="s">
        <v>412</v>
      </c>
      <c r="E200" s="22" t="s">
        <v>288</v>
      </c>
      <c r="F200" s="22" t="s">
        <v>289</v>
      </c>
      <c r="G200" s="23" t="s">
        <v>290</v>
      </c>
      <c r="H200" s="26">
        <v>52</v>
      </c>
      <c r="I200" s="27">
        <v>824200</v>
      </c>
      <c r="J200" s="29">
        <v>1.4999999999999999E-2</v>
      </c>
      <c r="K200" s="28">
        <v>12363</v>
      </c>
      <c r="L200" s="13">
        <v>13599.300000000001</v>
      </c>
    </row>
    <row r="201" spans="1:12" ht="16.5" customHeight="1">
      <c r="A201" s="9">
        <f>ROW(상세내역[[#This Row],[순번]])-ROW(상세내역[[#Headers],[순번]])</f>
        <v>200</v>
      </c>
      <c r="B201" s="9" t="s">
        <v>732</v>
      </c>
      <c r="C201" s="32" t="s">
        <v>411</v>
      </c>
      <c r="D201" s="22" t="s">
        <v>412</v>
      </c>
      <c r="E201" s="22" t="s">
        <v>350</v>
      </c>
      <c r="F201" s="22" t="s">
        <v>351</v>
      </c>
      <c r="G201" s="23" t="s">
        <v>352</v>
      </c>
      <c r="H201" s="26">
        <v>37</v>
      </c>
      <c r="I201" s="27">
        <v>417360</v>
      </c>
      <c r="J201" s="29">
        <v>1.4999999999999999E-2</v>
      </c>
      <c r="K201" s="28">
        <v>6260.4</v>
      </c>
      <c r="L201" s="13">
        <v>6886.4400000000005</v>
      </c>
    </row>
    <row r="202" spans="1:12" ht="16.5" customHeight="1">
      <c r="A202" s="9">
        <f>ROW(상세내역[[#This Row],[순번]])-ROW(상세내역[[#Headers],[순번]])</f>
        <v>201</v>
      </c>
      <c r="B202" s="9" t="s">
        <v>732</v>
      </c>
      <c r="C202" s="32" t="s">
        <v>411</v>
      </c>
      <c r="D202" s="22" t="s">
        <v>412</v>
      </c>
      <c r="E202" s="22" t="s">
        <v>85</v>
      </c>
      <c r="F202" s="22" t="s">
        <v>86</v>
      </c>
      <c r="G202" s="23" t="s">
        <v>87</v>
      </c>
      <c r="H202" s="26">
        <v>35</v>
      </c>
      <c r="I202" s="27">
        <v>495600</v>
      </c>
      <c r="J202" s="29">
        <v>1.4999999999999999E-2</v>
      </c>
      <c r="K202" s="28">
        <v>7434</v>
      </c>
      <c r="L202" s="13">
        <v>8177.4000000000005</v>
      </c>
    </row>
    <row r="203" spans="1:12" ht="16.5" customHeight="1">
      <c r="A203" s="9">
        <f>ROW(상세내역[[#This Row],[순번]])-ROW(상세내역[[#Headers],[순번]])</f>
        <v>202</v>
      </c>
      <c r="B203" s="9" t="s">
        <v>732</v>
      </c>
      <c r="C203" s="32" t="s">
        <v>411</v>
      </c>
      <c r="D203" s="22" t="s">
        <v>412</v>
      </c>
      <c r="E203" s="22" t="s">
        <v>91</v>
      </c>
      <c r="F203" s="22" t="s">
        <v>92</v>
      </c>
      <c r="G203" s="23" t="s">
        <v>93</v>
      </c>
      <c r="H203" s="26">
        <v>40</v>
      </c>
      <c r="I203" s="27">
        <v>452400</v>
      </c>
      <c r="J203" s="29">
        <v>1.4999999999999999E-2</v>
      </c>
      <c r="K203" s="28">
        <v>6786</v>
      </c>
      <c r="L203" s="13">
        <v>7464.6</v>
      </c>
    </row>
    <row r="204" spans="1:12" ht="16.5" customHeight="1">
      <c r="A204" s="9">
        <f>ROW(상세내역[[#This Row],[순번]])-ROW(상세내역[[#Headers],[순번]])</f>
        <v>203</v>
      </c>
      <c r="B204" s="9" t="s">
        <v>732</v>
      </c>
      <c r="C204" s="32" t="s">
        <v>411</v>
      </c>
      <c r="D204" s="22" t="s">
        <v>412</v>
      </c>
      <c r="E204" s="22" t="s">
        <v>365</v>
      </c>
      <c r="F204" s="22" t="s">
        <v>366</v>
      </c>
      <c r="G204" s="23" t="s">
        <v>367</v>
      </c>
      <c r="H204" s="26">
        <v>34</v>
      </c>
      <c r="I204" s="27">
        <v>384540</v>
      </c>
      <c r="J204" s="29">
        <v>1.4999999999999999E-2</v>
      </c>
      <c r="K204" s="28">
        <v>5768.0999999999995</v>
      </c>
      <c r="L204" s="13">
        <v>6344.91</v>
      </c>
    </row>
    <row r="205" spans="1:12" ht="16.5" customHeight="1">
      <c r="A205" s="9">
        <f>ROW(상세내역[[#This Row],[순번]])-ROW(상세내역[[#Headers],[순번]])</f>
        <v>204</v>
      </c>
      <c r="B205" s="9" t="s">
        <v>732</v>
      </c>
      <c r="C205" s="32" t="s">
        <v>411</v>
      </c>
      <c r="D205" s="22" t="s">
        <v>412</v>
      </c>
      <c r="E205" s="22" t="s">
        <v>94</v>
      </c>
      <c r="F205" s="22" t="s">
        <v>95</v>
      </c>
      <c r="G205" s="23" t="s">
        <v>96</v>
      </c>
      <c r="H205" s="26">
        <v>41</v>
      </c>
      <c r="I205" s="27">
        <v>544480</v>
      </c>
      <c r="J205" s="29">
        <v>1.4999999999999999E-2</v>
      </c>
      <c r="K205" s="28">
        <v>8167.2</v>
      </c>
      <c r="L205" s="13">
        <v>8983.92</v>
      </c>
    </row>
    <row r="206" spans="1:12" ht="16.5" customHeight="1">
      <c r="A206" s="9">
        <f>ROW(상세내역[[#This Row],[순번]])-ROW(상세내역[[#Headers],[순번]])</f>
        <v>205</v>
      </c>
      <c r="B206" s="9" t="s">
        <v>732</v>
      </c>
      <c r="C206" s="32" t="s">
        <v>411</v>
      </c>
      <c r="D206" s="22" t="s">
        <v>412</v>
      </c>
      <c r="E206" s="22" t="s">
        <v>552</v>
      </c>
      <c r="F206" s="22" t="s">
        <v>553</v>
      </c>
      <c r="G206" s="23" t="s">
        <v>554</v>
      </c>
      <c r="H206" s="26">
        <v>32</v>
      </c>
      <c r="I206" s="27">
        <v>424960</v>
      </c>
      <c r="J206" s="29">
        <v>1.4999999999999999E-2</v>
      </c>
      <c r="K206" s="28">
        <v>6374.4</v>
      </c>
      <c r="L206" s="13">
        <v>7011.84</v>
      </c>
    </row>
    <row r="207" spans="1:12" ht="16.5" customHeight="1">
      <c r="A207" s="9">
        <f>ROW(상세내역[[#This Row],[순번]])-ROW(상세내역[[#Headers],[순번]])</f>
        <v>206</v>
      </c>
      <c r="B207" s="9" t="s">
        <v>732</v>
      </c>
      <c r="C207" s="32" t="s">
        <v>411</v>
      </c>
      <c r="D207" s="22" t="s">
        <v>412</v>
      </c>
      <c r="E207" s="22" t="s">
        <v>368</v>
      </c>
      <c r="F207" s="22" t="s">
        <v>369</v>
      </c>
      <c r="G207" s="23" t="s">
        <v>370</v>
      </c>
      <c r="H207" s="26">
        <v>32</v>
      </c>
      <c r="I207" s="27">
        <v>424960</v>
      </c>
      <c r="J207" s="29">
        <v>1.4999999999999999E-2</v>
      </c>
      <c r="K207" s="28">
        <v>6374.4</v>
      </c>
      <c r="L207" s="13">
        <v>7011.84</v>
      </c>
    </row>
    <row r="208" spans="1:12" ht="16.5" customHeight="1">
      <c r="A208" s="9">
        <f>ROW(상세내역[[#This Row],[순번]])-ROW(상세내역[[#Headers],[순번]])</f>
        <v>207</v>
      </c>
      <c r="B208" s="9" t="s">
        <v>732</v>
      </c>
      <c r="C208" s="32" t="s">
        <v>411</v>
      </c>
      <c r="D208" s="22" t="s">
        <v>412</v>
      </c>
      <c r="E208" s="22" t="s">
        <v>97</v>
      </c>
      <c r="F208" s="22" t="s">
        <v>98</v>
      </c>
      <c r="G208" s="23" t="s">
        <v>99</v>
      </c>
      <c r="H208" s="26">
        <v>33</v>
      </c>
      <c r="I208" s="27">
        <v>438240</v>
      </c>
      <c r="J208" s="29">
        <v>1.4999999999999999E-2</v>
      </c>
      <c r="K208" s="28">
        <v>6573.5999999999995</v>
      </c>
      <c r="L208" s="13">
        <v>7230.96</v>
      </c>
    </row>
    <row r="209" spans="1:12" ht="16.5" customHeight="1">
      <c r="A209" s="9">
        <f>ROW(상세내역[[#This Row],[순번]])-ROW(상세내역[[#Headers],[순번]])</f>
        <v>208</v>
      </c>
      <c r="B209" s="9" t="s">
        <v>732</v>
      </c>
      <c r="C209" s="32" t="s">
        <v>411</v>
      </c>
      <c r="D209" s="22" t="s">
        <v>412</v>
      </c>
      <c r="E209" s="22" t="s">
        <v>374</v>
      </c>
      <c r="F209" s="22" t="s">
        <v>375</v>
      </c>
      <c r="G209" s="23" t="s">
        <v>376</v>
      </c>
      <c r="H209" s="26">
        <v>39</v>
      </c>
      <c r="I209" s="27">
        <v>1945320</v>
      </c>
      <c r="J209" s="29">
        <v>1.4999999999999999E-2</v>
      </c>
      <c r="K209" s="28">
        <v>29179.8</v>
      </c>
      <c r="L209" s="13">
        <v>32097.780000000002</v>
      </c>
    </row>
    <row r="210" spans="1:12" ht="16.5" customHeight="1">
      <c r="A210" s="9">
        <f>ROW(상세내역[[#This Row],[순번]])-ROW(상세내역[[#Headers],[순번]])</f>
        <v>209</v>
      </c>
      <c r="B210" s="9" t="s">
        <v>732</v>
      </c>
      <c r="C210" s="32" t="s">
        <v>411</v>
      </c>
      <c r="D210" s="22" t="s">
        <v>412</v>
      </c>
      <c r="E210" s="22" t="s">
        <v>429</v>
      </c>
      <c r="F210" s="22" t="s">
        <v>430</v>
      </c>
      <c r="G210" s="23" t="s">
        <v>431</v>
      </c>
      <c r="H210" s="26">
        <v>2</v>
      </c>
      <c r="I210" s="27">
        <v>30140</v>
      </c>
      <c r="J210" s="29">
        <v>1.4999999999999999E-2</v>
      </c>
      <c r="K210" s="28">
        <v>452.09999999999997</v>
      </c>
      <c r="L210" s="13">
        <v>497.31</v>
      </c>
    </row>
    <row r="211" spans="1:12" ht="16.5" customHeight="1">
      <c r="A211" s="9">
        <f>ROW(상세내역[[#This Row],[순번]])-ROW(상세내역[[#Headers],[순번]])</f>
        <v>210</v>
      </c>
      <c r="B211" s="9" t="s">
        <v>732</v>
      </c>
      <c r="C211" s="32" t="s">
        <v>411</v>
      </c>
      <c r="D211" s="22" t="s">
        <v>412</v>
      </c>
      <c r="E211" s="22" t="s">
        <v>106</v>
      </c>
      <c r="F211" s="22" t="s">
        <v>107</v>
      </c>
      <c r="G211" s="23" t="s">
        <v>108</v>
      </c>
      <c r="H211" s="26">
        <v>22</v>
      </c>
      <c r="I211" s="27">
        <v>351780</v>
      </c>
      <c r="J211" s="29">
        <v>1.4999999999999999E-2</v>
      </c>
      <c r="K211" s="28">
        <v>5276.7</v>
      </c>
      <c r="L211" s="13">
        <v>5804.37</v>
      </c>
    </row>
    <row r="212" spans="1:12" ht="16.5" customHeight="1">
      <c r="A212" s="9">
        <f>ROW(상세내역[[#This Row],[순번]])-ROW(상세내역[[#Headers],[순번]])</f>
        <v>211</v>
      </c>
      <c r="B212" s="9" t="s">
        <v>732</v>
      </c>
      <c r="C212" s="32" t="s">
        <v>411</v>
      </c>
      <c r="D212" s="22" t="s">
        <v>412</v>
      </c>
      <c r="E212" s="22" t="s">
        <v>377</v>
      </c>
      <c r="F212" s="22" t="s">
        <v>378</v>
      </c>
      <c r="G212" s="23" t="s">
        <v>379</v>
      </c>
      <c r="H212" s="26">
        <v>20</v>
      </c>
      <c r="I212" s="27">
        <v>667400</v>
      </c>
      <c r="J212" s="29">
        <v>1.4999999999999999E-2</v>
      </c>
      <c r="K212" s="28">
        <v>10011</v>
      </c>
      <c r="L212" s="13">
        <v>11012.1</v>
      </c>
    </row>
    <row r="213" spans="1:12" ht="16.5" customHeight="1">
      <c r="A213" s="9">
        <f>ROW(상세내역[[#This Row],[순번]])-ROW(상세내역[[#Headers],[순번]])</f>
        <v>212</v>
      </c>
      <c r="B213" s="9" t="s">
        <v>732</v>
      </c>
      <c r="C213" s="32" t="s">
        <v>411</v>
      </c>
      <c r="D213" s="22" t="s">
        <v>412</v>
      </c>
      <c r="E213" s="22" t="s">
        <v>109</v>
      </c>
      <c r="F213" s="22" t="s">
        <v>110</v>
      </c>
      <c r="G213" s="23" t="s">
        <v>111</v>
      </c>
      <c r="H213" s="26">
        <v>63</v>
      </c>
      <c r="I213" s="27">
        <v>686700</v>
      </c>
      <c r="J213" s="29">
        <v>1.4999999999999999E-2</v>
      </c>
      <c r="K213" s="28">
        <v>10300.5</v>
      </c>
      <c r="L213" s="13">
        <v>11330.550000000001</v>
      </c>
    </row>
    <row r="214" spans="1:12" ht="16.5" customHeight="1">
      <c r="A214" s="9">
        <f>ROW(상세내역[[#This Row],[순번]])-ROW(상세내역[[#Headers],[순번]])</f>
        <v>213</v>
      </c>
      <c r="B214" s="9" t="s">
        <v>732</v>
      </c>
      <c r="C214" s="32" t="s">
        <v>411</v>
      </c>
      <c r="D214" s="22" t="s">
        <v>412</v>
      </c>
      <c r="E214" s="22" t="s">
        <v>380</v>
      </c>
      <c r="F214" s="22" t="s">
        <v>419</v>
      </c>
      <c r="G214" s="23" t="s">
        <v>420</v>
      </c>
      <c r="H214" s="26">
        <v>273</v>
      </c>
      <c r="I214" s="27">
        <v>772590</v>
      </c>
      <c r="J214" s="29">
        <v>1.4999999999999999E-2</v>
      </c>
      <c r="K214" s="28">
        <v>11588.85</v>
      </c>
      <c r="L214" s="13">
        <v>12747.735000000001</v>
      </c>
    </row>
    <row r="215" spans="1:12" ht="16.5" customHeight="1">
      <c r="A215" s="9">
        <f>ROW(상세내역[[#This Row],[순번]])-ROW(상세내역[[#Headers],[순번]])</f>
        <v>214</v>
      </c>
      <c r="B215" s="9" t="s">
        <v>732</v>
      </c>
      <c r="C215" s="32" t="s">
        <v>411</v>
      </c>
      <c r="D215" s="22" t="s">
        <v>412</v>
      </c>
      <c r="E215" s="22" t="s">
        <v>127</v>
      </c>
      <c r="F215" s="22" t="s">
        <v>128</v>
      </c>
      <c r="G215" s="23" t="s">
        <v>129</v>
      </c>
      <c r="H215" s="26">
        <v>37</v>
      </c>
      <c r="I215" s="27">
        <v>731120</v>
      </c>
      <c r="J215" s="29">
        <v>1.4999999999999999E-2</v>
      </c>
      <c r="K215" s="28">
        <v>10966.8</v>
      </c>
      <c r="L215" s="13">
        <v>12063.48</v>
      </c>
    </row>
    <row r="216" spans="1:12" ht="16.5" customHeight="1">
      <c r="A216" s="9">
        <f>ROW(상세내역[[#This Row],[순번]])-ROW(상세내역[[#Headers],[순번]])</f>
        <v>215</v>
      </c>
      <c r="B216" s="9" t="s">
        <v>732</v>
      </c>
      <c r="C216" s="32" t="s">
        <v>411</v>
      </c>
      <c r="D216" s="22" t="s">
        <v>412</v>
      </c>
      <c r="E216" s="22" t="s">
        <v>491</v>
      </c>
      <c r="F216" s="22" t="s">
        <v>492</v>
      </c>
      <c r="G216" s="23" t="s">
        <v>493</v>
      </c>
      <c r="H216" s="26">
        <v>3</v>
      </c>
      <c r="I216" s="27">
        <v>109740</v>
      </c>
      <c r="J216" s="29">
        <v>1.4999999999999999E-2</v>
      </c>
      <c r="K216" s="28">
        <v>1646.1</v>
      </c>
      <c r="L216" s="13">
        <v>1810.71</v>
      </c>
    </row>
    <row r="217" spans="1:12" ht="16.5" customHeight="1">
      <c r="A217" s="9">
        <f>ROW(상세내역[[#This Row],[순번]])-ROW(상세내역[[#Headers],[순번]])</f>
        <v>216</v>
      </c>
      <c r="B217" s="9" t="s">
        <v>732</v>
      </c>
      <c r="C217" s="32" t="s">
        <v>411</v>
      </c>
      <c r="D217" s="22" t="s">
        <v>412</v>
      </c>
      <c r="E217" s="22" t="s">
        <v>474</v>
      </c>
      <c r="F217" s="22" t="s">
        <v>475</v>
      </c>
      <c r="G217" s="23" t="s">
        <v>476</v>
      </c>
      <c r="H217" s="26">
        <v>3</v>
      </c>
      <c r="I217" s="27">
        <v>109740</v>
      </c>
      <c r="J217" s="29">
        <v>1.4999999999999999E-2</v>
      </c>
      <c r="K217" s="28">
        <v>1646.1</v>
      </c>
      <c r="L217" s="13">
        <v>1810.71</v>
      </c>
    </row>
    <row r="218" spans="1:12" ht="16.5" customHeight="1">
      <c r="A218" s="9">
        <f>ROW(상세내역[[#This Row],[순번]])-ROW(상세내역[[#Headers],[순번]])</f>
        <v>217</v>
      </c>
      <c r="B218" s="9" t="s">
        <v>732</v>
      </c>
      <c r="C218" s="32" t="s">
        <v>411</v>
      </c>
      <c r="D218" s="22" t="s">
        <v>412</v>
      </c>
      <c r="E218" s="22" t="s">
        <v>435</v>
      </c>
      <c r="F218" s="22" t="s">
        <v>436</v>
      </c>
      <c r="G218" s="23" t="s">
        <v>437</v>
      </c>
      <c r="H218" s="26">
        <v>3</v>
      </c>
      <c r="I218" s="27">
        <v>109740</v>
      </c>
      <c r="J218" s="29">
        <v>1.4999999999999999E-2</v>
      </c>
      <c r="K218" s="28">
        <v>1646.1</v>
      </c>
      <c r="L218" s="13">
        <v>1810.71</v>
      </c>
    </row>
    <row r="219" spans="1:12" ht="16.5" customHeight="1">
      <c r="A219" s="9">
        <f>ROW(상세내역[[#This Row],[순번]])-ROW(상세내역[[#Headers],[순번]])</f>
        <v>218</v>
      </c>
      <c r="B219" s="9" t="s">
        <v>732</v>
      </c>
      <c r="C219" s="32" t="s">
        <v>411</v>
      </c>
      <c r="D219" s="22" t="s">
        <v>412</v>
      </c>
      <c r="E219" s="22" t="s">
        <v>497</v>
      </c>
      <c r="F219" s="22" t="s">
        <v>498</v>
      </c>
      <c r="G219" s="23" t="s">
        <v>499</v>
      </c>
      <c r="H219" s="26">
        <v>3</v>
      </c>
      <c r="I219" s="27">
        <v>109740</v>
      </c>
      <c r="J219" s="29">
        <v>1.4999999999999999E-2</v>
      </c>
      <c r="K219" s="28">
        <v>1646.1</v>
      </c>
      <c r="L219" s="13">
        <v>1810.71</v>
      </c>
    </row>
    <row r="220" spans="1:12" ht="16.5" customHeight="1">
      <c r="A220" s="9">
        <f>ROW(상세내역[[#This Row],[순번]])-ROW(상세내역[[#Headers],[순번]])</f>
        <v>219</v>
      </c>
      <c r="B220" s="9" t="s">
        <v>732</v>
      </c>
      <c r="C220" s="32" t="s">
        <v>411</v>
      </c>
      <c r="D220" s="22" t="s">
        <v>412</v>
      </c>
      <c r="E220" s="22" t="s">
        <v>477</v>
      </c>
      <c r="F220" s="22" t="s">
        <v>478</v>
      </c>
      <c r="G220" s="23" t="s">
        <v>479</v>
      </c>
      <c r="H220" s="26">
        <v>5</v>
      </c>
      <c r="I220" s="27">
        <v>182900</v>
      </c>
      <c r="J220" s="29">
        <v>1.4999999999999999E-2</v>
      </c>
      <c r="K220" s="28">
        <v>2743.5</v>
      </c>
      <c r="L220" s="13">
        <v>3017.8500000000004</v>
      </c>
    </row>
    <row r="221" spans="1:12" ht="16.5" customHeight="1">
      <c r="A221" s="9">
        <f>ROW(상세내역[[#This Row],[순번]])-ROW(상세내역[[#Headers],[순번]])</f>
        <v>220</v>
      </c>
      <c r="B221" s="9" t="s">
        <v>732</v>
      </c>
      <c r="C221" s="32" t="s">
        <v>411</v>
      </c>
      <c r="D221" s="22" t="s">
        <v>412</v>
      </c>
      <c r="E221" s="22" t="s">
        <v>477</v>
      </c>
      <c r="F221" s="22" t="s">
        <v>502</v>
      </c>
      <c r="G221" s="23" t="s">
        <v>503</v>
      </c>
      <c r="H221" s="26">
        <v>6</v>
      </c>
      <c r="I221" s="27">
        <v>219480</v>
      </c>
      <c r="J221" s="29">
        <v>1.4999999999999999E-2</v>
      </c>
      <c r="K221" s="28">
        <v>3292.2</v>
      </c>
      <c r="L221" s="13">
        <v>3621.42</v>
      </c>
    </row>
    <row r="222" spans="1:12" ht="16.5" customHeight="1">
      <c r="A222" s="9">
        <f>ROW(상세내역[[#This Row],[순번]])-ROW(상세내역[[#Headers],[순번]])</f>
        <v>221</v>
      </c>
      <c r="B222" s="9" t="s">
        <v>732</v>
      </c>
      <c r="C222" s="32" t="s">
        <v>411</v>
      </c>
      <c r="D222" s="22" t="s">
        <v>412</v>
      </c>
      <c r="E222" s="22" t="s">
        <v>555</v>
      </c>
      <c r="F222" s="22" t="s">
        <v>556</v>
      </c>
      <c r="G222" s="23" t="s">
        <v>557</v>
      </c>
      <c r="H222" s="26">
        <v>1</v>
      </c>
      <c r="I222" s="27">
        <v>18750</v>
      </c>
      <c r="J222" s="29">
        <v>1.4999999999999999E-2</v>
      </c>
      <c r="K222" s="28">
        <v>281.25</v>
      </c>
      <c r="L222" s="13">
        <v>309.375</v>
      </c>
    </row>
    <row r="223" spans="1:12" ht="16.5" customHeight="1">
      <c r="A223" s="9">
        <f>ROW(상세내역[[#This Row],[순번]])-ROW(상세내역[[#Headers],[순번]])</f>
        <v>222</v>
      </c>
      <c r="B223" s="9" t="s">
        <v>732</v>
      </c>
      <c r="C223" s="32" t="s">
        <v>411</v>
      </c>
      <c r="D223" s="22" t="s">
        <v>412</v>
      </c>
      <c r="E223" s="22" t="s">
        <v>555</v>
      </c>
      <c r="F223" s="22" t="s">
        <v>558</v>
      </c>
      <c r="G223" s="23" t="s">
        <v>559</v>
      </c>
      <c r="H223" s="26">
        <v>1</v>
      </c>
      <c r="I223" s="27">
        <v>18750</v>
      </c>
      <c r="J223" s="29">
        <v>1.4999999999999999E-2</v>
      </c>
      <c r="K223" s="28">
        <v>281.25</v>
      </c>
      <c r="L223" s="13">
        <v>309.375</v>
      </c>
    </row>
    <row r="224" spans="1:12" ht="16.5" customHeight="1">
      <c r="A224" s="9">
        <f>ROW(상세내역[[#This Row],[순번]])-ROW(상세내역[[#Headers],[순번]])</f>
        <v>223</v>
      </c>
      <c r="B224" s="9" t="s">
        <v>732</v>
      </c>
      <c r="C224" s="32" t="s">
        <v>411</v>
      </c>
      <c r="D224" s="22" t="s">
        <v>412</v>
      </c>
      <c r="E224" s="22" t="s">
        <v>383</v>
      </c>
      <c r="F224" s="22" t="s">
        <v>384</v>
      </c>
      <c r="G224" s="23" t="s">
        <v>385</v>
      </c>
      <c r="H224" s="26">
        <v>44</v>
      </c>
      <c r="I224" s="27">
        <v>825000</v>
      </c>
      <c r="J224" s="29">
        <v>1.4999999999999999E-2</v>
      </c>
      <c r="K224" s="28">
        <v>12375</v>
      </c>
      <c r="L224" s="13">
        <v>13612.500000000002</v>
      </c>
    </row>
    <row r="225" spans="1:12" ht="16.5" customHeight="1">
      <c r="A225" s="9">
        <f>ROW(상세내역[[#This Row],[순번]])-ROW(상세내역[[#Headers],[순번]])</f>
        <v>224</v>
      </c>
      <c r="B225" s="9" t="s">
        <v>732</v>
      </c>
      <c r="C225" s="32" t="s">
        <v>411</v>
      </c>
      <c r="D225" s="22" t="s">
        <v>412</v>
      </c>
      <c r="E225" s="22" t="s">
        <v>560</v>
      </c>
      <c r="F225" s="22" t="s">
        <v>561</v>
      </c>
      <c r="G225" s="23" t="s">
        <v>562</v>
      </c>
      <c r="H225" s="26">
        <v>1</v>
      </c>
      <c r="I225" s="27">
        <v>16830</v>
      </c>
      <c r="J225" s="29">
        <v>1.4999999999999999E-2</v>
      </c>
      <c r="K225" s="28">
        <v>252.45</v>
      </c>
      <c r="L225" s="13">
        <v>277.69499999999999</v>
      </c>
    </row>
    <row r="226" spans="1:12" ht="16.5" customHeight="1">
      <c r="A226" s="9">
        <f>ROW(상세내역[[#This Row],[순번]])-ROW(상세내역[[#Headers],[순번]])</f>
        <v>225</v>
      </c>
      <c r="B226" s="9" t="s">
        <v>732</v>
      </c>
      <c r="C226" s="32" t="s">
        <v>411</v>
      </c>
      <c r="D226" s="22" t="s">
        <v>412</v>
      </c>
      <c r="E226" s="22" t="s">
        <v>560</v>
      </c>
      <c r="F226" s="22" t="s">
        <v>563</v>
      </c>
      <c r="G226" s="23" t="s">
        <v>564</v>
      </c>
      <c r="H226" s="26">
        <v>1</v>
      </c>
      <c r="I226" s="27">
        <v>16830</v>
      </c>
      <c r="J226" s="29">
        <v>1.4999999999999999E-2</v>
      </c>
      <c r="K226" s="28">
        <v>252.45</v>
      </c>
      <c r="L226" s="13">
        <v>277.69499999999999</v>
      </c>
    </row>
    <row r="227" spans="1:12" ht="16.5" customHeight="1">
      <c r="A227" s="9">
        <f>ROW(상세내역[[#This Row],[순번]])-ROW(상세내역[[#Headers],[순번]])</f>
        <v>226</v>
      </c>
      <c r="B227" s="9" t="s">
        <v>732</v>
      </c>
      <c r="C227" s="32" t="s">
        <v>411</v>
      </c>
      <c r="D227" s="22" t="s">
        <v>412</v>
      </c>
      <c r="E227" s="22" t="s">
        <v>389</v>
      </c>
      <c r="F227" s="22" t="s">
        <v>390</v>
      </c>
      <c r="G227" s="23" t="s">
        <v>391</v>
      </c>
      <c r="H227" s="26">
        <v>12</v>
      </c>
      <c r="I227" s="27">
        <v>201960</v>
      </c>
      <c r="J227" s="29">
        <v>1.4999999999999999E-2</v>
      </c>
      <c r="K227" s="28">
        <v>3029.4</v>
      </c>
      <c r="L227" s="13">
        <v>3332.34</v>
      </c>
    </row>
    <row r="228" spans="1:12" ht="16.5" customHeight="1">
      <c r="A228" s="9">
        <f>ROW(상세내역[[#This Row],[순번]])-ROW(상세내역[[#Headers],[순번]])</f>
        <v>227</v>
      </c>
      <c r="B228" s="9" t="s">
        <v>732</v>
      </c>
      <c r="C228" s="32" t="s">
        <v>411</v>
      </c>
      <c r="D228" s="22" t="s">
        <v>412</v>
      </c>
      <c r="E228" s="22" t="s">
        <v>514</v>
      </c>
      <c r="F228" s="22" t="s">
        <v>680</v>
      </c>
      <c r="G228" s="23" t="s">
        <v>681</v>
      </c>
      <c r="H228" s="26">
        <v>2</v>
      </c>
      <c r="I228" s="27">
        <v>73160</v>
      </c>
      <c r="J228" s="29">
        <v>1.4999999999999999E-2</v>
      </c>
      <c r="K228" s="28">
        <v>1097.3999999999999</v>
      </c>
      <c r="L228" s="13">
        <v>1207.1399999999999</v>
      </c>
    </row>
    <row r="229" spans="1:12" ht="16.5" customHeight="1">
      <c r="A229" s="9">
        <f>ROW(상세내역[[#This Row],[순번]])-ROW(상세내역[[#Headers],[순번]])</f>
        <v>228</v>
      </c>
      <c r="B229" s="9" t="s">
        <v>732</v>
      </c>
      <c r="C229" s="32" t="s">
        <v>411</v>
      </c>
      <c r="D229" s="22" t="s">
        <v>412</v>
      </c>
      <c r="E229" s="22" t="s">
        <v>514</v>
      </c>
      <c r="F229" s="22" t="s">
        <v>515</v>
      </c>
      <c r="G229" s="23" t="s">
        <v>516</v>
      </c>
      <c r="H229" s="26">
        <v>3</v>
      </c>
      <c r="I229" s="27">
        <v>109740</v>
      </c>
      <c r="J229" s="29">
        <v>1.4999999999999999E-2</v>
      </c>
      <c r="K229" s="28">
        <v>1646.1</v>
      </c>
      <c r="L229" s="13">
        <v>1810.71</v>
      </c>
    </row>
    <row r="230" spans="1:12" ht="16.5" customHeight="1">
      <c r="A230" s="9">
        <f>ROW(상세내역[[#This Row],[순번]])-ROW(상세내역[[#Headers],[순번]])</f>
        <v>229</v>
      </c>
      <c r="B230" s="9" t="s">
        <v>732</v>
      </c>
      <c r="C230" s="32" t="s">
        <v>411</v>
      </c>
      <c r="D230" s="22" t="s">
        <v>412</v>
      </c>
      <c r="E230" s="22" t="s">
        <v>421</v>
      </c>
      <c r="F230" s="22" t="s">
        <v>422</v>
      </c>
      <c r="G230" s="23" t="s">
        <v>423</v>
      </c>
      <c r="H230" s="26">
        <v>80</v>
      </c>
      <c r="I230" s="27">
        <v>4496800</v>
      </c>
      <c r="J230" s="29">
        <v>1.4999999999999999E-2</v>
      </c>
      <c r="K230" s="28">
        <v>67452</v>
      </c>
      <c r="L230" s="13">
        <v>74197.200000000012</v>
      </c>
    </row>
    <row r="231" spans="1:12" ht="16.5" customHeight="1">
      <c r="A231" s="9">
        <f>ROW(상세내역[[#This Row],[순번]])-ROW(상세내역[[#Headers],[순번]])</f>
        <v>230</v>
      </c>
      <c r="B231" s="9" t="s">
        <v>732</v>
      </c>
      <c r="C231" s="32" t="s">
        <v>411</v>
      </c>
      <c r="D231" s="22" t="s">
        <v>412</v>
      </c>
      <c r="E231" s="22" t="s">
        <v>392</v>
      </c>
      <c r="F231" s="22" t="s">
        <v>424</v>
      </c>
      <c r="G231" s="23" t="s">
        <v>425</v>
      </c>
      <c r="H231" s="26">
        <v>169</v>
      </c>
      <c r="I231" s="27">
        <v>14199380</v>
      </c>
      <c r="J231" s="29">
        <v>1.4999999999999999E-2</v>
      </c>
      <c r="K231" s="28">
        <v>212990.69999999998</v>
      </c>
      <c r="L231" s="13">
        <v>234289.77</v>
      </c>
    </row>
    <row r="232" spans="1:12" ht="16.5" customHeight="1">
      <c r="A232" s="9">
        <f>ROW(상세내역[[#This Row],[순번]])-ROW(상세내역[[#Headers],[순번]])</f>
        <v>231</v>
      </c>
      <c r="B232" s="9" t="s">
        <v>732</v>
      </c>
      <c r="C232" s="32" t="s">
        <v>411</v>
      </c>
      <c r="D232" s="22" t="s">
        <v>412</v>
      </c>
      <c r="E232" s="22" t="s">
        <v>145</v>
      </c>
      <c r="F232" s="22" t="s">
        <v>146</v>
      </c>
      <c r="G232" s="23" t="s">
        <v>147</v>
      </c>
      <c r="H232" s="26">
        <v>14</v>
      </c>
      <c r="I232" s="27">
        <v>27300</v>
      </c>
      <c r="J232" s="29">
        <v>1.4999999999999999E-2</v>
      </c>
      <c r="K232" s="28">
        <v>409.5</v>
      </c>
      <c r="L232" s="13">
        <v>450.45000000000005</v>
      </c>
    </row>
    <row r="233" spans="1:12" ht="16.5" customHeight="1">
      <c r="A233" s="9">
        <f>ROW(상세내역[[#This Row],[순번]])-ROW(상세내역[[#Headers],[순번]])</f>
        <v>232</v>
      </c>
      <c r="B233" s="9" t="s">
        <v>732</v>
      </c>
      <c r="C233" s="32" t="s">
        <v>411</v>
      </c>
      <c r="D233" s="22" t="s">
        <v>412</v>
      </c>
      <c r="E233" s="22" t="s">
        <v>303</v>
      </c>
      <c r="F233" s="22" t="s">
        <v>304</v>
      </c>
      <c r="G233" s="23" t="s">
        <v>305</v>
      </c>
      <c r="H233" s="26">
        <v>14</v>
      </c>
      <c r="I233" s="27">
        <v>38500</v>
      </c>
      <c r="J233" s="29">
        <v>1.4999999999999999E-2</v>
      </c>
      <c r="K233" s="28">
        <v>577.5</v>
      </c>
      <c r="L233" s="13">
        <v>635.25</v>
      </c>
    </row>
    <row r="234" spans="1:12" ht="16.5" customHeight="1">
      <c r="A234" s="9">
        <f>ROW(상세내역[[#This Row],[순번]])-ROW(상세내역[[#Headers],[순번]])</f>
        <v>233</v>
      </c>
      <c r="B234" s="9" t="s">
        <v>732</v>
      </c>
      <c r="C234" s="32" t="s">
        <v>411</v>
      </c>
      <c r="D234" s="22" t="s">
        <v>412</v>
      </c>
      <c r="E234" s="22" t="s">
        <v>306</v>
      </c>
      <c r="F234" s="22" t="s">
        <v>307</v>
      </c>
      <c r="G234" s="23" t="s">
        <v>308</v>
      </c>
      <c r="H234" s="26">
        <v>12</v>
      </c>
      <c r="I234" s="27">
        <v>43320</v>
      </c>
      <c r="J234" s="29">
        <v>1.4999999999999999E-2</v>
      </c>
      <c r="K234" s="28">
        <v>649.79999999999995</v>
      </c>
      <c r="L234" s="13">
        <v>714.78</v>
      </c>
    </row>
    <row r="235" spans="1:12" ht="16.5" customHeight="1">
      <c r="A235" s="9">
        <f>ROW(상세내역[[#This Row],[순번]])-ROW(상세내역[[#Headers],[순번]])</f>
        <v>234</v>
      </c>
      <c r="B235" s="9" t="s">
        <v>732</v>
      </c>
      <c r="C235" s="32" t="s">
        <v>411</v>
      </c>
      <c r="D235" s="22" t="s">
        <v>412</v>
      </c>
      <c r="E235" s="22" t="s">
        <v>148</v>
      </c>
      <c r="F235" s="22" t="s">
        <v>149</v>
      </c>
      <c r="G235" s="23" t="s">
        <v>150</v>
      </c>
      <c r="H235" s="26">
        <v>12</v>
      </c>
      <c r="I235" s="27">
        <v>190800</v>
      </c>
      <c r="J235" s="29">
        <v>1.4999999999999999E-2</v>
      </c>
      <c r="K235" s="28">
        <v>2862</v>
      </c>
      <c r="L235" s="13">
        <v>3148.2000000000003</v>
      </c>
    </row>
    <row r="236" spans="1:12" ht="16.5" customHeight="1">
      <c r="A236" s="9">
        <f>ROW(상세내역[[#This Row],[순번]])-ROW(상세내역[[#Headers],[순번]])</f>
        <v>235</v>
      </c>
      <c r="B236" s="9" t="s">
        <v>732</v>
      </c>
      <c r="C236" s="32" t="s">
        <v>411</v>
      </c>
      <c r="D236" s="22" t="s">
        <v>412</v>
      </c>
      <c r="E236" s="22" t="s">
        <v>157</v>
      </c>
      <c r="F236" s="22" t="s">
        <v>158</v>
      </c>
      <c r="G236" s="23" t="s">
        <v>159</v>
      </c>
      <c r="H236" s="26">
        <v>12</v>
      </c>
      <c r="I236" s="27">
        <v>186840</v>
      </c>
      <c r="J236" s="29">
        <v>1.4999999999999999E-2</v>
      </c>
      <c r="K236" s="28">
        <v>2802.6</v>
      </c>
      <c r="L236" s="13">
        <v>3082.86</v>
      </c>
    </row>
    <row r="237" spans="1:12" ht="16.5" customHeight="1">
      <c r="A237" s="9">
        <f>ROW(상세내역[[#This Row],[순번]])-ROW(상세내역[[#Headers],[순번]])</f>
        <v>236</v>
      </c>
      <c r="B237" s="9" t="s">
        <v>732</v>
      </c>
      <c r="C237" s="32" t="s">
        <v>411</v>
      </c>
      <c r="D237" s="22" t="s">
        <v>412</v>
      </c>
      <c r="E237" s="22" t="s">
        <v>426</v>
      </c>
      <c r="F237" s="22" t="s">
        <v>427</v>
      </c>
      <c r="G237" s="23" t="s">
        <v>428</v>
      </c>
      <c r="H237" s="26">
        <v>14</v>
      </c>
      <c r="I237" s="27">
        <v>156660</v>
      </c>
      <c r="J237" s="29">
        <v>1.4999999999999999E-2</v>
      </c>
      <c r="K237" s="28">
        <v>2349.9</v>
      </c>
      <c r="L237" s="13">
        <v>2584.8900000000003</v>
      </c>
    </row>
    <row r="238" spans="1:12" ht="16.5" customHeight="1">
      <c r="A238" s="9">
        <f>ROW(상세내역[[#This Row],[순번]])-ROW(상세내역[[#Headers],[순번]])</f>
        <v>237</v>
      </c>
      <c r="B238" s="9" t="s">
        <v>732</v>
      </c>
      <c r="C238" s="32" t="s">
        <v>567</v>
      </c>
      <c r="D238" s="22" t="s">
        <v>568</v>
      </c>
      <c r="E238" s="22" t="s">
        <v>166</v>
      </c>
      <c r="F238" s="22" t="s">
        <v>670</v>
      </c>
      <c r="G238" s="23" t="s">
        <v>671</v>
      </c>
      <c r="H238" s="26">
        <v>6</v>
      </c>
      <c r="I238" s="27">
        <v>3000000</v>
      </c>
      <c r="J238" s="29">
        <v>1.4999999999999999E-2</v>
      </c>
      <c r="K238" s="28">
        <v>45000</v>
      </c>
      <c r="L238" s="13">
        <v>49500.000000000007</v>
      </c>
    </row>
    <row r="239" spans="1:12" ht="16.5" customHeight="1">
      <c r="A239" s="9">
        <f>ROW(상세내역[[#This Row],[순번]])-ROW(상세내역[[#Headers],[순번]])</f>
        <v>238</v>
      </c>
      <c r="B239" s="9" t="s">
        <v>732</v>
      </c>
      <c r="C239" s="32" t="s">
        <v>567</v>
      </c>
      <c r="D239" s="22" t="s">
        <v>568</v>
      </c>
      <c r="E239" s="22" t="s">
        <v>44</v>
      </c>
      <c r="F239" s="22" t="s">
        <v>45</v>
      </c>
      <c r="G239" s="23" t="s">
        <v>46</v>
      </c>
      <c r="H239" s="26">
        <v>30</v>
      </c>
      <c r="I239" s="27">
        <v>1058100</v>
      </c>
      <c r="J239" s="29">
        <v>1.4999999999999999E-2</v>
      </c>
      <c r="K239" s="28">
        <v>15871.5</v>
      </c>
      <c r="L239" s="13">
        <v>17458.650000000001</v>
      </c>
    </row>
    <row r="240" spans="1:12" ht="16.5" customHeight="1">
      <c r="A240" s="9">
        <f>ROW(상세내역[[#This Row],[순번]])-ROW(상세내역[[#Headers],[순번]])</f>
        <v>239</v>
      </c>
      <c r="B240" s="9" t="s">
        <v>732</v>
      </c>
      <c r="C240" s="32" t="s">
        <v>567</v>
      </c>
      <c r="D240" s="22" t="s">
        <v>568</v>
      </c>
      <c r="E240" s="22" t="s">
        <v>47</v>
      </c>
      <c r="F240" s="22" t="s">
        <v>48</v>
      </c>
      <c r="G240" s="23" t="s">
        <v>49</v>
      </c>
      <c r="H240" s="26">
        <v>2</v>
      </c>
      <c r="I240" s="27">
        <v>109740</v>
      </c>
      <c r="J240" s="29">
        <v>1.4999999999999999E-2</v>
      </c>
      <c r="K240" s="28">
        <v>1646.1</v>
      </c>
      <c r="L240" s="13">
        <v>1810.71</v>
      </c>
    </row>
    <row r="241" spans="1:12" ht="16.5" customHeight="1">
      <c r="A241" s="9">
        <f>ROW(상세내역[[#This Row],[순번]])-ROW(상세내역[[#Headers],[순번]])</f>
        <v>240</v>
      </c>
      <c r="B241" s="9" t="s">
        <v>732</v>
      </c>
      <c r="C241" s="32" t="s">
        <v>567</v>
      </c>
      <c r="D241" s="22" t="s">
        <v>568</v>
      </c>
      <c r="E241" s="22" t="s">
        <v>50</v>
      </c>
      <c r="F241" s="22" t="s">
        <v>51</v>
      </c>
      <c r="G241" s="23" t="s">
        <v>52</v>
      </c>
      <c r="H241" s="26">
        <v>74</v>
      </c>
      <c r="I241" s="27">
        <v>961260</v>
      </c>
      <c r="J241" s="29">
        <v>1.4999999999999999E-2</v>
      </c>
      <c r="K241" s="28">
        <v>14418.9</v>
      </c>
      <c r="L241" s="13">
        <v>15860.79</v>
      </c>
    </row>
    <row r="242" spans="1:12" ht="16.5" customHeight="1">
      <c r="A242" s="9">
        <f>ROW(상세내역[[#This Row],[순번]])-ROW(상세내역[[#Headers],[순번]])</f>
        <v>241</v>
      </c>
      <c r="B242" s="9" t="s">
        <v>732</v>
      </c>
      <c r="C242" s="32" t="s">
        <v>567</v>
      </c>
      <c r="D242" s="22" t="s">
        <v>568</v>
      </c>
      <c r="E242" s="22" t="s">
        <v>53</v>
      </c>
      <c r="F242" s="22" t="s">
        <v>517</v>
      </c>
      <c r="G242" s="23" t="s">
        <v>518</v>
      </c>
      <c r="H242" s="26">
        <v>16</v>
      </c>
      <c r="I242" s="27">
        <v>173760</v>
      </c>
      <c r="J242" s="29">
        <v>1.4999999999999999E-2</v>
      </c>
      <c r="K242" s="28">
        <v>2606.4</v>
      </c>
      <c r="L242" s="13">
        <v>2867.0400000000004</v>
      </c>
    </row>
    <row r="243" spans="1:12" ht="16.5" customHeight="1">
      <c r="A243" s="9">
        <f>ROW(상세내역[[#This Row],[순번]])-ROW(상세내역[[#Headers],[순번]])</f>
        <v>242</v>
      </c>
      <c r="B243" s="9" t="s">
        <v>732</v>
      </c>
      <c r="C243" s="32" t="s">
        <v>567</v>
      </c>
      <c r="D243" s="22" t="s">
        <v>568</v>
      </c>
      <c r="E243" s="22" t="s">
        <v>333</v>
      </c>
      <c r="F243" s="22" t="s">
        <v>334</v>
      </c>
      <c r="G243" s="23" t="s">
        <v>335</v>
      </c>
      <c r="H243" s="26">
        <v>8</v>
      </c>
      <c r="I243" s="27">
        <v>333360</v>
      </c>
      <c r="J243" s="29">
        <v>1.4999999999999999E-2</v>
      </c>
      <c r="K243" s="28">
        <v>5000.3999999999996</v>
      </c>
      <c r="L243" s="13">
        <v>5500.44</v>
      </c>
    </row>
    <row r="244" spans="1:12" ht="16.5" customHeight="1">
      <c r="A244" s="9">
        <f>ROW(상세내역[[#This Row],[순번]])-ROW(상세내역[[#Headers],[순번]])</f>
        <v>243</v>
      </c>
      <c r="B244" s="9" t="s">
        <v>732</v>
      </c>
      <c r="C244" s="32" t="s">
        <v>567</v>
      </c>
      <c r="D244" s="22" t="s">
        <v>568</v>
      </c>
      <c r="E244" s="22" t="s">
        <v>595</v>
      </c>
      <c r="F244" s="22" t="s">
        <v>596</v>
      </c>
      <c r="G244" s="23" t="s">
        <v>597</v>
      </c>
      <c r="H244" s="26">
        <v>5</v>
      </c>
      <c r="I244" s="27">
        <v>598700</v>
      </c>
      <c r="J244" s="29">
        <v>1.4999999999999999E-2</v>
      </c>
      <c r="K244" s="28">
        <v>8980.5</v>
      </c>
      <c r="L244" s="13">
        <v>9878.5500000000011</v>
      </c>
    </row>
    <row r="245" spans="1:12" ht="16.5" customHeight="1">
      <c r="A245" s="9">
        <f>ROW(상세내역[[#This Row],[순번]])-ROW(상세내역[[#Headers],[순번]])</f>
        <v>244</v>
      </c>
      <c r="B245" s="9" t="s">
        <v>732</v>
      </c>
      <c r="C245" s="32" t="s">
        <v>567</v>
      </c>
      <c r="D245" s="22" t="s">
        <v>568</v>
      </c>
      <c r="E245" s="22" t="s">
        <v>177</v>
      </c>
      <c r="F245" s="22" t="s">
        <v>178</v>
      </c>
      <c r="G245" s="23" t="s">
        <v>179</v>
      </c>
      <c r="H245" s="26">
        <v>39</v>
      </c>
      <c r="I245" s="27">
        <v>41340</v>
      </c>
      <c r="J245" s="29">
        <v>1.4999999999999999E-2</v>
      </c>
      <c r="K245" s="28">
        <v>620.1</v>
      </c>
      <c r="L245" s="13">
        <v>682.11000000000013</v>
      </c>
    </row>
    <row r="246" spans="1:12" ht="16.5" customHeight="1">
      <c r="A246" s="9">
        <f>ROW(상세내역[[#This Row],[순번]])-ROW(상세내역[[#Headers],[순번]])</f>
        <v>245</v>
      </c>
      <c r="B246" s="9" t="s">
        <v>732</v>
      </c>
      <c r="C246" s="32" t="s">
        <v>567</v>
      </c>
      <c r="D246" s="22" t="s">
        <v>568</v>
      </c>
      <c r="E246" s="22" t="s">
        <v>183</v>
      </c>
      <c r="F246" s="22" t="s">
        <v>184</v>
      </c>
      <c r="G246" s="23" t="s">
        <v>185</v>
      </c>
      <c r="H246" s="26">
        <v>39</v>
      </c>
      <c r="I246" s="27">
        <v>41340</v>
      </c>
      <c r="J246" s="29">
        <v>1.4999999999999999E-2</v>
      </c>
      <c r="K246" s="28">
        <v>620.1</v>
      </c>
      <c r="L246" s="13">
        <v>682.11000000000013</v>
      </c>
    </row>
    <row r="247" spans="1:12" ht="16.5" customHeight="1">
      <c r="A247" s="9">
        <f>ROW(상세내역[[#This Row],[순번]])-ROW(상세내역[[#Headers],[순번]])</f>
        <v>246</v>
      </c>
      <c r="B247" s="9" t="s">
        <v>732</v>
      </c>
      <c r="C247" s="32" t="s">
        <v>567</v>
      </c>
      <c r="D247" s="22" t="s">
        <v>568</v>
      </c>
      <c r="E247" s="22" t="s">
        <v>186</v>
      </c>
      <c r="F247" s="22" t="s">
        <v>187</v>
      </c>
      <c r="G247" s="23" t="s">
        <v>188</v>
      </c>
      <c r="H247" s="26">
        <v>39</v>
      </c>
      <c r="I247" s="27">
        <v>41340</v>
      </c>
      <c r="J247" s="29">
        <v>1.4999999999999999E-2</v>
      </c>
      <c r="K247" s="28">
        <v>620.1</v>
      </c>
      <c r="L247" s="13">
        <v>682.11000000000013</v>
      </c>
    </row>
    <row r="248" spans="1:12" ht="16.5" customHeight="1">
      <c r="A248" s="9">
        <f>ROW(상세내역[[#This Row],[순번]])-ROW(상세내역[[#Headers],[순번]])</f>
        <v>247</v>
      </c>
      <c r="B248" s="9" t="s">
        <v>732</v>
      </c>
      <c r="C248" s="32" t="s">
        <v>567</v>
      </c>
      <c r="D248" s="22" t="s">
        <v>568</v>
      </c>
      <c r="E248" s="22" t="s">
        <v>189</v>
      </c>
      <c r="F248" s="22" t="s">
        <v>190</v>
      </c>
      <c r="G248" s="23" t="s">
        <v>191</v>
      </c>
      <c r="H248" s="26">
        <v>39</v>
      </c>
      <c r="I248" s="27">
        <v>41340</v>
      </c>
      <c r="J248" s="29">
        <v>1.4999999999999999E-2</v>
      </c>
      <c r="K248" s="28">
        <v>620.1</v>
      </c>
      <c r="L248" s="13">
        <v>682.11000000000013</v>
      </c>
    </row>
    <row r="249" spans="1:12" ht="16.5" customHeight="1">
      <c r="A249" s="9">
        <f>ROW(상세내역[[#This Row],[순번]])-ROW(상세내역[[#Headers],[순번]])</f>
        <v>248</v>
      </c>
      <c r="B249" s="9" t="s">
        <v>732</v>
      </c>
      <c r="C249" s="32" t="s">
        <v>567</v>
      </c>
      <c r="D249" s="22" t="s">
        <v>568</v>
      </c>
      <c r="E249" s="22" t="s">
        <v>192</v>
      </c>
      <c r="F249" s="22" t="s">
        <v>193</v>
      </c>
      <c r="G249" s="23" t="s">
        <v>194</v>
      </c>
      <c r="H249" s="26">
        <v>39</v>
      </c>
      <c r="I249" s="27">
        <v>41340</v>
      </c>
      <c r="J249" s="29">
        <v>1.4999999999999999E-2</v>
      </c>
      <c r="K249" s="28">
        <v>620.1</v>
      </c>
      <c r="L249" s="13">
        <v>682.11000000000013</v>
      </c>
    </row>
    <row r="250" spans="1:12" ht="16.5" customHeight="1">
      <c r="A250" s="9">
        <f>ROW(상세내역[[#This Row],[순번]])-ROW(상세내역[[#Headers],[순번]])</f>
        <v>249</v>
      </c>
      <c r="B250" s="9" t="s">
        <v>732</v>
      </c>
      <c r="C250" s="32" t="s">
        <v>567</v>
      </c>
      <c r="D250" s="22" t="s">
        <v>568</v>
      </c>
      <c r="E250" s="22" t="s">
        <v>201</v>
      </c>
      <c r="F250" s="22" t="s">
        <v>406</v>
      </c>
      <c r="G250" s="23" t="s">
        <v>407</v>
      </c>
      <c r="H250" s="26">
        <v>3</v>
      </c>
      <c r="I250" s="27">
        <v>21600</v>
      </c>
      <c r="J250" s="29">
        <v>1.4999999999999999E-2</v>
      </c>
      <c r="K250" s="28">
        <v>324</v>
      </c>
      <c r="L250" s="13">
        <v>356.40000000000003</v>
      </c>
    </row>
    <row r="251" spans="1:12" ht="16.5" customHeight="1">
      <c r="A251" s="9">
        <f>ROW(상세내역[[#This Row],[순번]])-ROW(상세내역[[#Headers],[순번]])</f>
        <v>250</v>
      </c>
      <c r="B251" s="9" t="s">
        <v>732</v>
      </c>
      <c r="C251" s="32" t="s">
        <v>567</v>
      </c>
      <c r="D251" s="22" t="s">
        <v>568</v>
      </c>
      <c r="E251" s="22" t="s">
        <v>60</v>
      </c>
      <c r="F251" s="22" t="s">
        <v>61</v>
      </c>
      <c r="G251" s="23" t="s">
        <v>62</v>
      </c>
      <c r="H251" s="26">
        <v>1</v>
      </c>
      <c r="I251" s="27">
        <v>2610</v>
      </c>
      <c r="J251" s="29">
        <v>1.4999999999999999E-2</v>
      </c>
      <c r="K251" s="28">
        <v>39.15</v>
      </c>
      <c r="L251" s="13">
        <v>43.065000000000005</v>
      </c>
    </row>
    <row r="252" spans="1:12" ht="16.5" customHeight="1">
      <c r="A252" s="9">
        <f>ROW(상세내역[[#This Row],[순번]])-ROW(상세내역[[#Headers],[순번]])</f>
        <v>251</v>
      </c>
      <c r="B252" s="9" t="s">
        <v>732</v>
      </c>
      <c r="C252" s="32" t="s">
        <v>567</v>
      </c>
      <c r="D252" s="22" t="s">
        <v>568</v>
      </c>
      <c r="E252" s="22" t="s">
        <v>63</v>
      </c>
      <c r="F252" s="22" t="s">
        <v>64</v>
      </c>
      <c r="G252" s="23" t="s">
        <v>65</v>
      </c>
      <c r="H252" s="26">
        <v>1</v>
      </c>
      <c r="I252" s="27">
        <v>2610</v>
      </c>
      <c r="J252" s="29">
        <v>1.4999999999999999E-2</v>
      </c>
      <c r="K252" s="28">
        <v>39.15</v>
      </c>
      <c r="L252" s="13">
        <v>43.065000000000005</v>
      </c>
    </row>
    <row r="253" spans="1:12" ht="16.5" customHeight="1">
      <c r="A253" s="9">
        <f>ROW(상세내역[[#This Row],[순번]])-ROW(상세내역[[#Headers],[순번]])</f>
        <v>252</v>
      </c>
      <c r="B253" s="9" t="s">
        <v>732</v>
      </c>
      <c r="C253" s="32" t="s">
        <v>567</v>
      </c>
      <c r="D253" s="22" t="s">
        <v>568</v>
      </c>
      <c r="E253" s="22" t="s">
        <v>66</v>
      </c>
      <c r="F253" s="22" t="s">
        <v>67</v>
      </c>
      <c r="G253" s="23" t="s">
        <v>68</v>
      </c>
      <c r="H253" s="26">
        <v>7</v>
      </c>
      <c r="I253" s="27">
        <v>67760</v>
      </c>
      <c r="J253" s="29">
        <v>1.4999999999999999E-2</v>
      </c>
      <c r="K253" s="28">
        <v>1016.4</v>
      </c>
      <c r="L253" s="13">
        <v>1118.04</v>
      </c>
    </row>
    <row r="254" spans="1:12" ht="16.5" customHeight="1">
      <c r="A254" s="9">
        <f>ROW(상세내역[[#This Row],[순번]])-ROW(상세내역[[#Headers],[순번]])</f>
        <v>253</v>
      </c>
      <c r="B254" s="9" t="s">
        <v>732</v>
      </c>
      <c r="C254" s="32" t="s">
        <v>567</v>
      </c>
      <c r="D254" s="22" t="s">
        <v>568</v>
      </c>
      <c r="E254" s="22" t="s">
        <v>204</v>
      </c>
      <c r="F254" s="22" t="s">
        <v>205</v>
      </c>
      <c r="G254" s="23" t="s">
        <v>206</v>
      </c>
      <c r="H254" s="26">
        <v>8</v>
      </c>
      <c r="I254" s="27">
        <v>16400</v>
      </c>
      <c r="J254" s="29">
        <v>1.4999999999999999E-2</v>
      </c>
      <c r="K254" s="28">
        <v>246</v>
      </c>
      <c r="L254" s="13">
        <v>270.60000000000002</v>
      </c>
    </row>
    <row r="255" spans="1:12" ht="16.5" customHeight="1">
      <c r="A255" s="9">
        <f>ROW(상세내역[[#This Row],[순번]])-ROW(상세내역[[#Headers],[순번]])</f>
        <v>254</v>
      </c>
      <c r="B255" s="9" t="s">
        <v>732</v>
      </c>
      <c r="C255" s="32" t="s">
        <v>567</v>
      </c>
      <c r="D255" s="22" t="s">
        <v>568</v>
      </c>
      <c r="E255" s="22" t="s">
        <v>207</v>
      </c>
      <c r="F255" s="22" t="s">
        <v>208</v>
      </c>
      <c r="G255" s="23" t="s">
        <v>209</v>
      </c>
      <c r="H255" s="26">
        <v>8</v>
      </c>
      <c r="I255" s="27">
        <v>26480</v>
      </c>
      <c r="J255" s="29">
        <v>1.4999999999999999E-2</v>
      </c>
      <c r="K255" s="28">
        <v>397.2</v>
      </c>
      <c r="L255" s="13">
        <v>436.92</v>
      </c>
    </row>
    <row r="256" spans="1:12" ht="16.5" customHeight="1">
      <c r="A256" s="9">
        <f>ROW(상세내역[[#This Row],[순번]])-ROW(상세내역[[#Headers],[순번]])</f>
        <v>255</v>
      </c>
      <c r="B256" s="9" t="s">
        <v>732</v>
      </c>
      <c r="C256" s="32" t="s">
        <v>567</v>
      </c>
      <c r="D256" s="22" t="s">
        <v>568</v>
      </c>
      <c r="E256" s="22" t="s">
        <v>359</v>
      </c>
      <c r="F256" s="22" t="s">
        <v>360</v>
      </c>
      <c r="G256" s="23" t="s">
        <v>361</v>
      </c>
      <c r="H256" s="26">
        <v>8</v>
      </c>
      <c r="I256" s="27">
        <v>50480</v>
      </c>
      <c r="J256" s="29">
        <v>1.4999999999999999E-2</v>
      </c>
      <c r="K256" s="28">
        <v>757.19999999999993</v>
      </c>
      <c r="L256" s="13">
        <v>832.92</v>
      </c>
    </row>
    <row r="257" spans="1:12" ht="16.5" customHeight="1">
      <c r="A257" s="9">
        <f>ROW(상세내역[[#This Row],[순번]])-ROW(상세내역[[#Headers],[순번]])</f>
        <v>256</v>
      </c>
      <c r="B257" s="9" t="s">
        <v>732</v>
      </c>
      <c r="C257" s="32" t="s">
        <v>567</v>
      </c>
      <c r="D257" s="22" t="s">
        <v>568</v>
      </c>
      <c r="E257" s="22" t="s">
        <v>362</v>
      </c>
      <c r="F257" s="22" t="s">
        <v>363</v>
      </c>
      <c r="G257" s="23" t="s">
        <v>364</v>
      </c>
      <c r="H257" s="26">
        <v>8</v>
      </c>
      <c r="I257" s="27">
        <v>30000</v>
      </c>
      <c r="J257" s="29">
        <v>1.4999999999999999E-2</v>
      </c>
      <c r="K257" s="28">
        <v>450</v>
      </c>
      <c r="L257" s="13">
        <v>495.00000000000006</v>
      </c>
    </row>
    <row r="258" spans="1:12" ht="16.5" customHeight="1">
      <c r="A258" s="9">
        <f>ROW(상세내역[[#This Row],[순번]])-ROW(상세내역[[#Headers],[순번]])</f>
        <v>257</v>
      </c>
      <c r="B258" s="9" t="s">
        <v>732</v>
      </c>
      <c r="C258" s="32" t="s">
        <v>567</v>
      </c>
      <c r="D258" s="22" t="s">
        <v>568</v>
      </c>
      <c r="E258" s="22" t="s">
        <v>413</v>
      </c>
      <c r="F258" s="22" t="s">
        <v>414</v>
      </c>
      <c r="G258" s="23" t="s">
        <v>415</v>
      </c>
      <c r="H258" s="26">
        <v>7</v>
      </c>
      <c r="I258" s="27">
        <v>96880</v>
      </c>
      <c r="J258" s="29">
        <v>1.4999999999999999E-2</v>
      </c>
      <c r="K258" s="28">
        <v>1453.2</v>
      </c>
      <c r="L258" s="13">
        <v>1598.5200000000002</v>
      </c>
    </row>
    <row r="259" spans="1:12" ht="16.5" customHeight="1">
      <c r="A259" s="9">
        <f>ROW(상세내역[[#This Row],[순번]])-ROW(상세내역[[#Headers],[순번]])</f>
        <v>258</v>
      </c>
      <c r="B259" s="9" t="s">
        <v>732</v>
      </c>
      <c r="C259" s="32" t="s">
        <v>567</v>
      </c>
      <c r="D259" s="22" t="s">
        <v>568</v>
      </c>
      <c r="E259" s="22" t="s">
        <v>213</v>
      </c>
      <c r="F259" s="22" t="s">
        <v>214</v>
      </c>
      <c r="G259" s="23" t="s">
        <v>215</v>
      </c>
      <c r="H259" s="26">
        <v>2</v>
      </c>
      <c r="I259" s="27">
        <v>2760</v>
      </c>
      <c r="J259" s="29">
        <v>1.4999999999999999E-2</v>
      </c>
      <c r="K259" s="28">
        <v>41.4</v>
      </c>
      <c r="L259" s="13">
        <v>45.54</v>
      </c>
    </row>
    <row r="260" spans="1:12" ht="16.5" customHeight="1">
      <c r="A260" s="9">
        <f>ROW(상세내역[[#This Row],[순번]])-ROW(상세내역[[#Headers],[순번]])</f>
        <v>259</v>
      </c>
      <c r="B260" s="9" t="s">
        <v>732</v>
      </c>
      <c r="C260" s="32" t="s">
        <v>567</v>
      </c>
      <c r="D260" s="22" t="s">
        <v>568</v>
      </c>
      <c r="E260" s="22" t="s">
        <v>218</v>
      </c>
      <c r="F260" s="22" t="s">
        <v>219</v>
      </c>
      <c r="G260" s="23" t="s">
        <v>220</v>
      </c>
      <c r="H260" s="26">
        <v>28</v>
      </c>
      <c r="I260" s="27">
        <v>52920</v>
      </c>
      <c r="J260" s="29">
        <v>1.4999999999999999E-2</v>
      </c>
      <c r="K260" s="28">
        <v>793.8</v>
      </c>
      <c r="L260" s="13">
        <v>873.18000000000006</v>
      </c>
    </row>
    <row r="261" spans="1:12" ht="16.5" customHeight="1">
      <c r="A261" s="9">
        <f>ROW(상세내역[[#This Row],[순번]])-ROW(상세내역[[#Headers],[순번]])</f>
        <v>260</v>
      </c>
      <c r="B261" s="9" t="s">
        <v>732</v>
      </c>
      <c r="C261" s="32" t="s">
        <v>567</v>
      </c>
      <c r="D261" s="22" t="s">
        <v>568</v>
      </c>
      <c r="E261" s="22" t="s">
        <v>221</v>
      </c>
      <c r="F261" s="22" t="s">
        <v>222</v>
      </c>
      <c r="G261" s="23" t="s">
        <v>223</v>
      </c>
      <c r="H261" s="26">
        <v>29</v>
      </c>
      <c r="I261" s="27">
        <v>56260</v>
      </c>
      <c r="J261" s="29">
        <v>1.4999999999999999E-2</v>
      </c>
      <c r="K261" s="28">
        <v>843.9</v>
      </c>
      <c r="L261" s="13">
        <v>928.29000000000008</v>
      </c>
    </row>
    <row r="262" spans="1:12" ht="16.5" customHeight="1">
      <c r="A262" s="9">
        <f>ROW(상세내역[[#This Row],[순번]])-ROW(상세내역[[#Headers],[순번]])</f>
        <v>261</v>
      </c>
      <c r="B262" s="9" t="s">
        <v>732</v>
      </c>
      <c r="C262" s="32" t="s">
        <v>567</v>
      </c>
      <c r="D262" s="22" t="s">
        <v>568</v>
      </c>
      <c r="E262" s="22" t="s">
        <v>224</v>
      </c>
      <c r="F262" s="22" t="s">
        <v>225</v>
      </c>
      <c r="G262" s="23" t="s">
        <v>226</v>
      </c>
      <c r="H262" s="26">
        <v>3</v>
      </c>
      <c r="I262" s="27">
        <v>4590</v>
      </c>
      <c r="J262" s="29">
        <v>1.4999999999999999E-2</v>
      </c>
      <c r="K262" s="28">
        <v>68.849999999999994</v>
      </c>
      <c r="L262" s="13">
        <v>75.734999999999999</v>
      </c>
    </row>
    <row r="263" spans="1:12" ht="16.5" customHeight="1">
      <c r="A263" s="9">
        <f>ROW(상세내역[[#This Row],[순번]])-ROW(상세내역[[#Headers],[순번]])</f>
        <v>262</v>
      </c>
      <c r="B263" s="9" t="s">
        <v>732</v>
      </c>
      <c r="C263" s="32" t="s">
        <v>567</v>
      </c>
      <c r="D263" s="22" t="s">
        <v>568</v>
      </c>
      <c r="E263" s="22" t="s">
        <v>227</v>
      </c>
      <c r="F263" s="22" t="s">
        <v>228</v>
      </c>
      <c r="G263" s="23" t="s">
        <v>229</v>
      </c>
      <c r="H263" s="26">
        <v>2</v>
      </c>
      <c r="I263" s="27">
        <v>3240</v>
      </c>
      <c r="J263" s="29">
        <v>1.4999999999999999E-2</v>
      </c>
      <c r="K263" s="28">
        <v>48.6</v>
      </c>
      <c r="L263" s="13">
        <v>53.460000000000008</v>
      </c>
    </row>
    <row r="264" spans="1:12" ht="16.5" customHeight="1">
      <c r="A264" s="9">
        <f>ROW(상세내역[[#This Row],[순번]])-ROW(상세내역[[#Headers],[순번]])</f>
        <v>263</v>
      </c>
      <c r="B264" s="9" t="s">
        <v>732</v>
      </c>
      <c r="C264" s="32" t="s">
        <v>567</v>
      </c>
      <c r="D264" s="22" t="s">
        <v>568</v>
      </c>
      <c r="E264" s="22" t="s">
        <v>230</v>
      </c>
      <c r="F264" s="22" t="s">
        <v>231</v>
      </c>
      <c r="G264" s="23" t="s">
        <v>232</v>
      </c>
      <c r="H264" s="26">
        <v>3</v>
      </c>
      <c r="I264" s="27">
        <v>10560</v>
      </c>
      <c r="J264" s="29">
        <v>1.4999999999999999E-2</v>
      </c>
      <c r="K264" s="28">
        <v>158.4</v>
      </c>
      <c r="L264" s="13">
        <v>174.24</v>
      </c>
    </row>
    <row r="265" spans="1:12" ht="16.5" customHeight="1">
      <c r="A265" s="9">
        <f>ROW(상세내역[[#This Row],[순번]])-ROW(상세내역[[#Headers],[순번]])</f>
        <v>264</v>
      </c>
      <c r="B265" s="9" t="s">
        <v>732</v>
      </c>
      <c r="C265" s="32" t="s">
        <v>567</v>
      </c>
      <c r="D265" s="22" t="s">
        <v>568</v>
      </c>
      <c r="E265" s="22" t="s">
        <v>236</v>
      </c>
      <c r="F265" s="22" t="s">
        <v>237</v>
      </c>
      <c r="G265" s="23" t="s">
        <v>238</v>
      </c>
      <c r="H265" s="26">
        <v>62</v>
      </c>
      <c r="I265" s="27">
        <v>124000</v>
      </c>
      <c r="J265" s="29">
        <v>1.4999999999999999E-2</v>
      </c>
      <c r="K265" s="28">
        <v>1860</v>
      </c>
      <c r="L265" s="13">
        <v>2046.0000000000002</v>
      </c>
    </row>
    <row r="266" spans="1:12" ht="16.5" customHeight="1">
      <c r="A266" s="9">
        <f>ROW(상세내역[[#This Row],[순번]])-ROW(상세내역[[#Headers],[순번]])</f>
        <v>265</v>
      </c>
      <c r="B266" s="9" t="s">
        <v>732</v>
      </c>
      <c r="C266" s="32" t="s">
        <v>567</v>
      </c>
      <c r="D266" s="22" t="s">
        <v>568</v>
      </c>
      <c r="E266" s="22" t="s">
        <v>239</v>
      </c>
      <c r="F266" s="22" t="s">
        <v>240</v>
      </c>
      <c r="G266" s="23" t="s">
        <v>241</v>
      </c>
      <c r="H266" s="26">
        <v>2</v>
      </c>
      <c r="I266" s="27">
        <v>7680</v>
      </c>
      <c r="J266" s="29">
        <v>1.4999999999999999E-2</v>
      </c>
      <c r="K266" s="28">
        <v>115.19999999999999</v>
      </c>
      <c r="L266" s="13">
        <v>126.72</v>
      </c>
    </row>
    <row r="267" spans="1:12" ht="16.5" customHeight="1">
      <c r="A267" s="9">
        <f>ROW(상세내역[[#This Row],[순번]])-ROW(상세내역[[#Headers],[순번]])</f>
        <v>266</v>
      </c>
      <c r="B267" s="9" t="s">
        <v>732</v>
      </c>
      <c r="C267" s="32" t="s">
        <v>567</v>
      </c>
      <c r="D267" s="22" t="s">
        <v>568</v>
      </c>
      <c r="E267" s="22" t="s">
        <v>69</v>
      </c>
      <c r="F267" s="22" t="s">
        <v>242</v>
      </c>
      <c r="G267" s="23" t="s">
        <v>243</v>
      </c>
      <c r="H267" s="26">
        <v>14</v>
      </c>
      <c r="I267" s="27">
        <v>23940</v>
      </c>
      <c r="J267" s="29">
        <v>1.4999999999999999E-2</v>
      </c>
      <c r="K267" s="28">
        <v>359.09999999999997</v>
      </c>
      <c r="L267" s="13">
        <v>395.01</v>
      </c>
    </row>
    <row r="268" spans="1:12" ht="16.5" customHeight="1">
      <c r="A268" s="9">
        <f>ROW(상세내역[[#This Row],[순번]])-ROW(상세내역[[#Headers],[순번]])</f>
        <v>267</v>
      </c>
      <c r="B268" s="9" t="s">
        <v>732</v>
      </c>
      <c r="C268" s="32" t="s">
        <v>567</v>
      </c>
      <c r="D268" s="22" t="s">
        <v>568</v>
      </c>
      <c r="E268" s="22" t="s">
        <v>244</v>
      </c>
      <c r="F268" s="22" t="s">
        <v>245</v>
      </c>
      <c r="G268" s="23" t="s">
        <v>246</v>
      </c>
      <c r="H268" s="26">
        <v>14</v>
      </c>
      <c r="I268" s="27">
        <v>21840</v>
      </c>
      <c r="J268" s="29">
        <v>1.4999999999999999E-2</v>
      </c>
      <c r="K268" s="28">
        <v>327.59999999999997</v>
      </c>
      <c r="L268" s="13">
        <v>360.36</v>
      </c>
    </row>
    <row r="269" spans="1:12" ht="16.5" customHeight="1">
      <c r="A269" s="9">
        <f>ROW(상세내역[[#This Row],[순번]])-ROW(상세내역[[#Headers],[순번]])</f>
        <v>268</v>
      </c>
      <c r="B269" s="9" t="s">
        <v>732</v>
      </c>
      <c r="C269" s="32" t="s">
        <v>567</v>
      </c>
      <c r="D269" s="22" t="s">
        <v>568</v>
      </c>
      <c r="E269" s="22" t="s">
        <v>72</v>
      </c>
      <c r="F269" s="22" t="s">
        <v>73</v>
      </c>
      <c r="G269" s="23" t="s">
        <v>74</v>
      </c>
      <c r="H269" s="26">
        <v>1</v>
      </c>
      <c r="I269" s="27">
        <v>8660</v>
      </c>
      <c r="J269" s="29">
        <v>1.4999999999999999E-2</v>
      </c>
      <c r="K269" s="28">
        <v>129.9</v>
      </c>
      <c r="L269" s="13">
        <v>142.89000000000001</v>
      </c>
    </row>
    <row r="270" spans="1:12" ht="16.5" customHeight="1">
      <c r="A270" s="9">
        <f>ROW(상세내역[[#This Row],[순번]])-ROW(상세내역[[#Headers],[순번]])</f>
        <v>269</v>
      </c>
      <c r="B270" s="9" t="s">
        <v>732</v>
      </c>
      <c r="C270" s="32" t="s">
        <v>567</v>
      </c>
      <c r="D270" s="22" t="s">
        <v>568</v>
      </c>
      <c r="E270" s="22" t="s">
        <v>72</v>
      </c>
      <c r="F270" s="22" t="s">
        <v>613</v>
      </c>
      <c r="G270" s="23" t="s">
        <v>614</v>
      </c>
      <c r="H270" s="26">
        <v>1</v>
      </c>
      <c r="I270" s="27">
        <v>8660</v>
      </c>
      <c r="J270" s="29">
        <v>1.4999999999999999E-2</v>
      </c>
      <c r="K270" s="28">
        <v>129.9</v>
      </c>
      <c r="L270" s="13">
        <v>142.89000000000001</v>
      </c>
    </row>
    <row r="271" spans="1:12" ht="16.5" customHeight="1">
      <c r="A271" s="9">
        <f>ROW(상세내역[[#This Row],[순번]])-ROW(상세내역[[#Headers],[순번]])</f>
        <v>270</v>
      </c>
      <c r="B271" s="9" t="s">
        <v>732</v>
      </c>
      <c r="C271" s="32" t="s">
        <v>567</v>
      </c>
      <c r="D271" s="22" t="s">
        <v>568</v>
      </c>
      <c r="E271" s="22" t="s">
        <v>400</v>
      </c>
      <c r="F271" s="22" t="s">
        <v>756</v>
      </c>
      <c r="G271" s="23" t="s">
        <v>757</v>
      </c>
      <c r="H271" s="26">
        <v>1</v>
      </c>
      <c r="I271" s="27">
        <v>64460</v>
      </c>
      <c r="J271" s="29">
        <v>1.4999999999999999E-2</v>
      </c>
      <c r="K271" s="28">
        <v>966.9</v>
      </c>
      <c r="L271" s="13">
        <v>1063.5900000000001</v>
      </c>
    </row>
    <row r="272" spans="1:12" ht="16.5" customHeight="1">
      <c r="A272" s="9">
        <f>ROW(상세내역[[#This Row],[순번]])-ROW(상세내역[[#Headers],[순번]])</f>
        <v>271</v>
      </c>
      <c r="B272" s="9" t="s">
        <v>732</v>
      </c>
      <c r="C272" s="32" t="s">
        <v>567</v>
      </c>
      <c r="D272" s="22" t="s">
        <v>568</v>
      </c>
      <c r="E272" s="22" t="s">
        <v>253</v>
      </c>
      <c r="F272" s="22" t="s">
        <v>254</v>
      </c>
      <c r="G272" s="23" t="s">
        <v>255</v>
      </c>
      <c r="H272" s="26">
        <v>2</v>
      </c>
      <c r="I272" s="27">
        <v>3200</v>
      </c>
      <c r="J272" s="29">
        <v>1.4999999999999999E-2</v>
      </c>
      <c r="K272" s="28">
        <v>48</v>
      </c>
      <c r="L272" s="13">
        <v>52.800000000000004</v>
      </c>
    </row>
    <row r="273" spans="1:12" ht="16.5" customHeight="1">
      <c r="A273" s="9">
        <f>ROW(상세내역[[#This Row],[순번]])-ROW(상세내역[[#Headers],[순번]])</f>
        <v>272</v>
      </c>
      <c r="B273" s="9" t="s">
        <v>732</v>
      </c>
      <c r="C273" s="32" t="s">
        <v>567</v>
      </c>
      <c r="D273" s="22" t="s">
        <v>568</v>
      </c>
      <c r="E273" s="22" t="s">
        <v>256</v>
      </c>
      <c r="F273" s="22" t="s">
        <v>257</v>
      </c>
      <c r="G273" s="23" t="s">
        <v>258</v>
      </c>
      <c r="H273" s="26">
        <v>2</v>
      </c>
      <c r="I273" s="27">
        <v>13000</v>
      </c>
      <c r="J273" s="29">
        <v>1.4999999999999999E-2</v>
      </c>
      <c r="K273" s="28">
        <v>195</v>
      </c>
      <c r="L273" s="13">
        <v>214.50000000000003</v>
      </c>
    </row>
    <row r="274" spans="1:12" ht="16.5" customHeight="1">
      <c r="A274" s="9">
        <f>ROW(상세내역[[#This Row],[순번]])-ROW(상세내역[[#Headers],[순번]])</f>
        <v>273</v>
      </c>
      <c r="B274" s="9" t="s">
        <v>732</v>
      </c>
      <c r="C274" s="32" t="s">
        <v>567</v>
      </c>
      <c r="D274" s="22" t="s">
        <v>568</v>
      </c>
      <c r="E274" s="22" t="s">
        <v>259</v>
      </c>
      <c r="F274" s="22" t="s">
        <v>260</v>
      </c>
      <c r="G274" s="23" t="s">
        <v>261</v>
      </c>
      <c r="H274" s="26">
        <v>2</v>
      </c>
      <c r="I274" s="27">
        <v>13060</v>
      </c>
      <c r="J274" s="29">
        <v>1.4999999999999999E-2</v>
      </c>
      <c r="K274" s="28">
        <v>195.9</v>
      </c>
      <c r="L274" s="13">
        <v>215.49000000000004</v>
      </c>
    </row>
    <row r="275" spans="1:12" ht="16.5" customHeight="1">
      <c r="A275" s="9">
        <f>ROW(상세내역[[#This Row],[순번]])-ROW(상세내역[[#Headers],[순번]])</f>
        <v>274</v>
      </c>
      <c r="B275" s="9" t="s">
        <v>732</v>
      </c>
      <c r="C275" s="32" t="s">
        <v>567</v>
      </c>
      <c r="D275" s="22" t="s">
        <v>568</v>
      </c>
      <c r="E275" s="22" t="s">
        <v>277</v>
      </c>
      <c r="F275" s="22" t="s">
        <v>621</v>
      </c>
      <c r="G275" s="23" t="s">
        <v>622</v>
      </c>
      <c r="H275" s="26">
        <v>9</v>
      </c>
      <c r="I275" s="27">
        <v>12150</v>
      </c>
      <c r="J275" s="29">
        <v>1.4999999999999999E-2</v>
      </c>
      <c r="K275" s="28">
        <v>182.25</v>
      </c>
      <c r="L275" s="13">
        <v>200.47500000000002</v>
      </c>
    </row>
    <row r="276" spans="1:12" ht="16.5" customHeight="1">
      <c r="A276" s="9">
        <f>ROW(상세내역[[#This Row],[순번]])-ROW(상세내역[[#Headers],[순번]])</f>
        <v>275</v>
      </c>
      <c r="B276" s="9" t="s">
        <v>732</v>
      </c>
      <c r="C276" s="32" t="s">
        <v>567</v>
      </c>
      <c r="D276" s="22" t="s">
        <v>568</v>
      </c>
      <c r="E276" s="22" t="s">
        <v>277</v>
      </c>
      <c r="F276" s="22" t="s">
        <v>432</v>
      </c>
      <c r="G276" s="23" t="s">
        <v>433</v>
      </c>
      <c r="H276" s="26">
        <v>18</v>
      </c>
      <c r="I276" s="27">
        <v>24300</v>
      </c>
      <c r="J276" s="29">
        <v>1.4999999999999999E-2</v>
      </c>
      <c r="K276" s="28">
        <v>364.5</v>
      </c>
      <c r="L276" s="13">
        <v>400.95000000000005</v>
      </c>
    </row>
    <row r="277" spans="1:12" ht="16.5" customHeight="1">
      <c r="A277" s="9">
        <f>ROW(상세내역[[#This Row],[순번]])-ROW(상세내역[[#Headers],[순번]])</f>
        <v>276</v>
      </c>
      <c r="B277" s="9" t="s">
        <v>732</v>
      </c>
      <c r="C277" s="32" t="s">
        <v>567</v>
      </c>
      <c r="D277" s="22" t="s">
        <v>568</v>
      </c>
      <c r="E277" s="22" t="s">
        <v>623</v>
      </c>
      <c r="F277" s="22" t="s">
        <v>624</v>
      </c>
      <c r="G277" s="23" t="s">
        <v>625</v>
      </c>
      <c r="H277" s="26">
        <v>5</v>
      </c>
      <c r="I277" s="27">
        <v>27000</v>
      </c>
      <c r="J277" s="29">
        <v>1.4999999999999999E-2</v>
      </c>
      <c r="K277" s="28">
        <v>405</v>
      </c>
      <c r="L277" s="13">
        <v>445.50000000000006</v>
      </c>
    </row>
    <row r="278" spans="1:12" ht="16.5" customHeight="1">
      <c r="A278" s="9">
        <f>ROW(상세내역[[#This Row],[순번]])-ROW(상세내역[[#Headers],[순번]])</f>
        <v>277</v>
      </c>
      <c r="B278" s="9" t="s">
        <v>732</v>
      </c>
      <c r="C278" s="32" t="s">
        <v>567</v>
      </c>
      <c r="D278" s="22" t="s">
        <v>568</v>
      </c>
      <c r="E278" s="22" t="s">
        <v>549</v>
      </c>
      <c r="F278" s="22" t="s">
        <v>550</v>
      </c>
      <c r="G278" s="23" t="s">
        <v>551</v>
      </c>
      <c r="H278" s="26">
        <v>9</v>
      </c>
      <c r="I278" s="27">
        <v>106110</v>
      </c>
      <c r="J278" s="29">
        <v>1.4999999999999999E-2</v>
      </c>
      <c r="K278" s="28">
        <v>1591.6499999999999</v>
      </c>
      <c r="L278" s="13">
        <v>1750.8150000000001</v>
      </c>
    </row>
    <row r="279" spans="1:12" ht="16.5" customHeight="1">
      <c r="A279" s="9">
        <f>ROW(상세내역[[#This Row],[순번]])-ROW(상세내역[[#Headers],[순번]])</f>
        <v>278</v>
      </c>
      <c r="B279" s="9" t="s">
        <v>732</v>
      </c>
      <c r="C279" s="32" t="s">
        <v>567</v>
      </c>
      <c r="D279" s="22" t="s">
        <v>568</v>
      </c>
      <c r="E279" s="22" t="s">
        <v>280</v>
      </c>
      <c r="F279" s="22" t="s">
        <v>315</v>
      </c>
      <c r="G279" s="23" t="s">
        <v>434</v>
      </c>
      <c r="H279" s="26">
        <v>22</v>
      </c>
      <c r="I279" s="27">
        <v>163680</v>
      </c>
      <c r="J279" s="29">
        <v>1.4999999999999999E-2</v>
      </c>
      <c r="K279" s="28">
        <v>2455.1999999999998</v>
      </c>
      <c r="L279" s="13">
        <v>2700.72</v>
      </c>
    </row>
    <row r="280" spans="1:12" ht="16.5" customHeight="1">
      <c r="A280" s="9">
        <f>ROW(상세내역[[#This Row],[순번]])-ROW(상세내역[[#Headers],[순번]])</f>
        <v>279</v>
      </c>
      <c r="B280" s="9" t="s">
        <v>732</v>
      </c>
      <c r="C280" s="32" t="s">
        <v>567</v>
      </c>
      <c r="D280" s="22" t="s">
        <v>568</v>
      </c>
      <c r="E280" s="22" t="s">
        <v>282</v>
      </c>
      <c r="F280" s="22" t="s">
        <v>283</v>
      </c>
      <c r="G280" s="23" t="s">
        <v>284</v>
      </c>
      <c r="H280" s="26">
        <v>33</v>
      </c>
      <c r="I280" s="27">
        <v>376530</v>
      </c>
      <c r="J280" s="29">
        <v>1.4999999999999999E-2</v>
      </c>
      <c r="K280" s="28">
        <v>5647.95</v>
      </c>
      <c r="L280" s="13">
        <v>6212.7449999999999</v>
      </c>
    </row>
    <row r="281" spans="1:12" ht="16.5" customHeight="1">
      <c r="A281" s="9">
        <f>ROW(상세내역[[#This Row],[순번]])-ROW(상세내역[[#Headers],[순번]])</f>
        <v>280</v>
      </c>
      <c r="B281" s="9" t="s">
        <v>732</v>
      </c>
      <c r="C281" s="32" t="s">
        <v>567</v>
      </c>
      <c r="D281" s="22" t="s">
        <v>568</v>
      </c>
      <c r="E281" s="22" t="s">
        <v>285</v>
      </c>
      <c r="F281" s="22" t="s">
        <v>286</v>
      </c>
      <c r="G281" s="23" t="s">
        <v>287</v>
      </c>
      <c r="H281" s="26">
        <v>1</v>
      </c>
      <c r="I281" s="27">
        <v>11410</v>
      </c>
      <c r="J281" s="29">
        <v>1.4999999999999999E-2</v>
      </c>
      <c r="K281" s="28">
        <v>171.15</v>
      </c>
      <c r="L281" s="13">
        <v>188.26500000000001</v>
      </c>
    </row>
    <row r="282" spans="1:12" ht="16.5" customHeight="1">
      <c r="A282" s="9">
        <f>ROW(상세내역[[#This Row],[순번]])-ROW(상세내역[[#Headers],[순번]])</f>
        <v>281</v>
      </c>
      <c r="B282" s="9" t="s">
        <v>732</v>
      </c>
      <c r="C282" s="32" t="s">
        <v>567</v>
      </c>
      <c r="D282" s="22" t="s">
        <v>568</v>
      </c>
      <c r="E282" s="22" t="s">
        <v>288</v>
      </c>
      <c r="F282" s="22" t="s">
        <v>289</v>
      </c>
      <c r="G282" s="23" t="s">
        <v>290</v>
      </c>
      <c r="H282" s="26">
        <v>33</v>
      </c>
      <c r="I282" s="27">
        <v>523050</v>
      </c>
      <c r="J282" s="29">
        <v>1.4999999999999999E-2</v>
      </c>
      <c r="K282" s="28">
        <v>7845.75</v>
      </c>
      <c r="L282" s="13">
        <v>8630.3250000000007</v>
      </c>
    </row>
    <row r="283" spans="1:12" ht="16.5" customHeight="1">
      <c r="A283" s="9">
        <f>ROW(상세내역[[#This Row],[순번]])-ROW(상세내역[[#Headers],[순번]])</f>
        <v>282</v>
      </c>
      <c r="B283" s="9" t="s">
        <v>732</v>
      </c>
      <c r="C283" s="32" t="s">
        <v>567</v>
      </c>
      <c r="D283" s="22" t="s">
        <v>568</v>
      </c>
      <c r="E283" s="22" t="s">
        <v>350</v>
      </c>
      <c r="F283" s="22" t="s">
        <v>351</v>
      </c>
      <c r="G283" s="23" t="s">
        <v>352</v>
      </c>
      <c r="H283" s="26">
        <v>25</v>
      </c>
      <c r="I283" s="27">
        <v>282000</v>
      </c>
      <c r="J283" s="29">
        <v>1.4999999999999999E-2</v>
      </c>
      <c r="K283" s="28">
        <v>4230</v>
      </c>
      <c r="L283" s="13">
        <v>4653</v>
      </c>
    </row>
    <row r="284" spans="1:12" ht="16.5" customHeight="1">
      <c r="A284" s="9">
        <f>ROW(상세내역[[#This Row],[순번]])-ROW(상세내역[[#Headers],[순번]])</f>
        <v>283</v>
      </c>
      <c r="B284" s="9" t="s">
        <v>732</v>
      </c>
      <c r="C284" s="32" t="s">
        <v>567</v>
      </c>
      <c r="D284" s="22" t="s">
        <v>568</v>
      </c>
      <c r="E284" s="22" t="s">
        <v>85</v>
      </c>
      <c r="F284" s="22" t="s">
        <v>86</v>
      </c>
      <c r="G284" s="23" t="s">
        <v>87</v>
      </c>
      <c r="H284" s="26">
        <v>13</v>
      </c>
      <c r="I284" s="27">
        <v>184080</v>
      </c>
      <c r="J284" s="29">
        <v>1.4999999999999999E-2</v>
      </c>
      <c r="K284" s="28">
        <v>2761.2</v>
      </c>
      <c r="L284" s="13">
        <v>3037.32</v>
      </c>
    </row>
    <row r="285" spans="1:12" ht="16.5" customHeight="1">
      <c r="A285" s="9">
        <f>ROW(상세내역[[#This Row],[순번]])-ROW(상세내역[[#Headers],[순번]])</f>
        <v>284</v>
      </c>
      <c r="B285" s="9" t="s">
        <v>732</v>
      </c>
      <c r="C285" s="32" t="s">
        <v>567</v>
      </c>
      <c r="D285" s="22" t="s">
        <v>568</v>
      </c>
      <c r="E285" s="22" t="s">
        <v>91</v>
      </c>
      <c r="F285" s="22" t="s">
        <v>92</v>
      </c>
      <c r="G285" s="23" t="s">
        <v>93</v>
      </c>
      <c r="H285" s="26">
        <v>35</v>
      </c>
      <c r="I285" s="27">
        <v>395850</v>
      </c>
      <c r="J285" s="29">
        <v>1.4999999999999999E-2</v>
      </c>
      <c r="K285" s="28">
        <v>5937.75</v>
      </c>
      <c r="L285" s="13">
        <v>6531.5250000000005</v>
      </c>
    </row>
    <row r="286" spans="1:12" ht="16.5" customHeight="1">
      <c r="A286" s="9">
        <f>ROW(상세내역[[#This Row],[순번]])-ROW(상세내역[[#Headers],[순번]])</f>
        <v>285</v>
      </c>
      <c r="B286" s="9" t="s">
        <v>732</v>
      </c>
      <c r="C286" s="32" t="s">
        <v>567</v>
      </c>
      <c r="D286" s="22" t="s">
        <v>568</v>
      </c>
      <c r="E286" s="22" t="s">
        <v>365</v>
      </c>
      <c r="F286" s="22" t="s">
        <v>366</v>
      </c>
      <c r="G286" s="23" t="s">
        <v>367</v>
      </c>
      <c r="H286" s="26">
        <v>21</v>
      </c>
      <c r="I286" s="27">
        <v>237510</v>
      </c>
      <c r="J286" s="29">
        <v>1.4999999999999999E-2</v>
      </c>
      <c r="K286" s="28">
        <v>3562.65</v>
      </c>
      <c r="L286" s="13">
        <v>3918.9150000000004</v>
      </c>
    </row>
    <row r="287" spans="1:12" ht="16.5" customHeight="1">
      <c r="A287" s="9">
        <f>ROW(상세내역[[#This Row],[순번]])-ROW(상세내역[[#Headers],[순번]])</f>
        <v>286</v>
      </c>
      <c r="B287" s="9" t="s">
        <v>732</v>
      </c>
      <c r="C287" s="32" t="s">
        <v>567</v>
      </c>
      <c r="D287" s="22" t="s">
        <v>568</v>
      </c>
      <c r="E287" s="22" t="s">
        <v>682</v>
      </c>
      <c r="F287" s="22" t="s">
        <v>683</v>
      </c>
      <c r="G287" s="23" t="s">
        <v>684</v>
      </c>
      <c r="H287" s="26">
        <v>12</v>
      </c>
      <c r="I287" s="27">
        <v>159360</v>
      </c>
      <c r="J287" s="29">
        <v>1.4999999999999999E-2</v>
      </c>
      <c r="K287" s="28">
        <v>2390.4</v>
      </c>
      <c r="L287" s="13">
        <v>2629.4400000000005</v>
      </c>
    </row>
    <row r="288" spans="1:12" ht="16.5" customHeight="1">
      <c r="A288" s="9">
        <f>ROW(상세내역[[#This Row],[순번]])-ROW(상세내역[[#Headers],[순번]])</f>
        <v>287</v>
      </c>
      <c r="B288" s="9" t="s">
        <v>732</v>
      </c>
      <c r="C288" s="32" t="s">
        <v>567</v>
      </c>
      <c r="D288" s="22" t="s">
        <v>568</v>
      </c>
      <c r="E288" s="22" t="s">
        <v>94</v>
      </c>
      <c r="F288" s="22" t="s">
        <v>95</v>
      </c>
      <c r="G288" s="23" t="s">
        <v>96</v>
      </c>
      <c r="H288" s="26">
        <v>35</v>
      </c>
      <c r="I288" s="27">
        <v>464800</v>
      </c>
      <c r="J288" s="29">
        <v>1.4999999999999999E-2</v>
      </c>
      <c r="K288" s="28">
        <v>6972</v>
      </c>
      <c r="L288" s="13">
        <v>7669.2000000000007</v>
      </c>
    </row>
    <row r="289" spans="1:12" ht="16.5" customHeight="1">
      <c r="A289" s="9">
        <f>ROW(상세내역[[#This Row],[순번]])-ROW(상세내역[[#Headers],[순번]])</f>
        <v>288</v>
      </c>
      <c r="B289" s="9" t="s">
        <v>732</v>
      </c>
      <c r="C289" s="32" t="s">
        <v>567</v>
      </c>
      <c r="D289" s="22" t="s">
        <v>568</v>
      </c>
      <c r="E289" s="22" t="s">
        <v>368</v>
      </c>
      <c r="F289" s="22" t="s">
        <v>369</v>
      </c>
      <c r="G289" s="23" t="s">
        <v>370</v>
      </c>
      <c r="H289" s="26">
        <v>13</v>
      </c>
      <c r="I289" s="27">
        <v>172640</v>
      </c>
      <c r="J289" s="29">
        <v>1.4999999999999999E-2</v>
      </c>
      <c r="K289" s="28">
        <v>2589.6</v>
      </c>
      <c r="L289" s="13">
        <v>2848.56</v>
      </c>
    </row>
    <row r="290" spans="1:12" ht="16.5" customHeight="1">
      <c r="A290" s="9">
        <f>ROW(상세내역[[#This Row],[순번]])-ROW(상세내역[[#Headers],[순번]])</f>
        <v>289</v>
      </c>
      <c r="B290" s="9" t="s">
        <v>732</v>
      </c>
      <c r="C290" s="32" t="s">
        <v>567</v>
      </c>
      <c r="D290" s="22" t="s">
        <v>568</v>
      </c>
      <c r="E290" s="22" t="s">
        <v>371</v>
      </c>
      <c r="F290" s="22" t="s">
        <v>372</v>
      </c>
      <c r="G290" s="23" t="s">
        <v>373</v>
      </c>
      <c r="H290" s="26">
        <v>5</v>
      </c>
      <c r="I290" s="27">
        <v>63250</v>
      </c>
      <c r="J290" s="29">
        <v>1.4999999999999999E-2</v>
      </c>
      <c r="K290" s="28">
        <v>948.75</v>
      </c>
      <c r="L290" s="13">
        <v>1043.625</v>
      </c>
    </row>
    <row r="291" spans="1:12" ht="16.5" customHeight="1">
      <c r="A291" s="9">
        <f>ROW(상세내역[[#This Row],[순번]])-ROW(상세내역[[#Headers],[순번]])</f>
        <v>290</v>
      </c>
      <c r="B291" s="9" t="s">
        <v>732</v>
      </c>
      <c r="C291" s="32" t="s">
        <v>567</v>
      </c>
      <c r="D291" s="22" t="s">
        <v>568</v>
      </c>
      <c r="E291" s="22" t="s">
        <v>374</v>
      </c>
      <c r="F291" s="22" t="s">
        <v>375</v>
      </c>
      <c r="G291" s="23" t="s">
        <v>376</v>
      </c>
      <c r="H291" s="26">
        <v>27</v>
      </c>
      <c r="I291" s="27">
        <v>1346760</v>
      </c>
      <c r="J291" s="29">
        <v>1.4999999999999999E-2</v>
      </c>
      <c r="K291" s="28">
        <v>20201.399999999998</v>
      </c>
      <c r="L291" s="13">
        <v>22221.54</v>
      </c>
    </row>
    <row r="292" spans="1:12" ht="16.5" customHeight="1">
      <c r="A292" s="9">
        <f>ROW(상세내역[[#This Row],[순번]])-ROW(상세내역[[#Headers],[순번]])</f>
        <v>291</v>
      </c>
      <c r="B292" s="9" t="s">
        <v>732</v>
      </c>
      <c r="C292" s="32" t="s">
        <v>567</v>
      </c>
      <c r="D292" s="22" t="s">
        <v>568</v>
      </c>
      <c r="E292" s="22" t="s">
        <v>100</v>
      </c>
      <c r="F292" s="22" t="s">
        <v>101</v>
      </c>
      <c r="G292" s="23" t="s">
        <v>102</v>
      </c>
      <c r="H292" s="26">
        <v>14</v>
      </c>
      <c r="I292" s="27">
        <v>175700</v>
      </c>
      <c r="J292" s="29">
        <v>1.4999999999999999E-2</v>
      </c>
      <c r="K292" s="28">
        <v>2635.5</v>
      </c>
      <c r="L292" s="13">
        <v>2899.05</v>
      </c>
    </row>
    <row r="293" spans="1:12" ht="16.5" customHeight="1">
      <c r="A293" s="9">
        <f>ROW(상세내역[[#This Row],[순번]])-ROW(상세내역[[#Headers],[순번]])</f>
        <v>292</v>
      </c>
      <c r="B293" s="9" t="s">
        <v>732</v>
      </c>
      <c r="C293" s="32" t="s">
        <v>567</v>
      </c>
      <c r="D293" s="22" t="s">
        <v>568</v>
      </c>
      <c r="E293" s="22" t="s">
        <v>106</v>
      </c>
      <c r="F293" s="22" t="s">
        <v>107</v>
      </c>
      <c r="G293" s="23" t="s">
        <v>108</v>
      </c>
      <c r="H293" s="26">
        <v>23</v>
      </c>
      <c r="I293" s="27">
        <v>367770</v>
      </c>
      <c r="J293" s="29">
        <v>1.4999999999999999E-2</v>
      </c>
      <c r="K293" s="28">
        <v>5516.55</v>
      </c>
      <c r="L293" s="13">
        <v>6068.2050000000008</v>
      </c>
    </row>
    <row r="294" spans="1:12" ht="16.5" customHeight="1">
      <c r="A294" s="9">
        <f>ROW(상세내역[[#This Row],[순번]])-ROW(상세내역[[#Headers],[순번]])</f>
        <v>293</v>
      </c>
      <c r="B294" s="9" t="s">
        <v>732</v>
      </c>
      <c r="C294" s="32" t="s">
        <v>567</v>
      </c>
      <c r="D294" s="22" t="s">
        <v>568</v>
      </c>
      <c r="E294" s="22" t="s">
        <v>377</v>
      </c>
      <c r="F294" s="22" t="s">
        <v>378</v>
      </c>
      <c r="G294" s="23" t="s">
        <v>379</v>
      </c>
      <c r="H294" s="26">
        <v>29</v>
      </c>
      <c r="I294" s="27">
        <v>967730</v>
      </c>
      <c r="J294" s="29">
        <v>1.4999999999999999E-2</v>
      </c>
      <c r="K294" s="28">
        <v>14515.949999999999</v>
      </c>
      <c r="L294" s="13">
        <v>15967.545</v>
      </c>
    </row>
    <row r="295" spans="1:12" ht="16.5" customHeight="1">
      <c r="A295" s="9">
        <f>ROW(상세내역[[#This Row],[순번]])-ROW(상세내역[[#Headers],[순번]])</f>
        <v>294</v>
      </c>
      <c r="B295" s="9" t="s">
        <v>732</v>
      </c>
      <c r="C295" s="32" t="s">
        <v>567</v>
      </c>
      <c r="D295" s="22" t="s">
        <v>568</v>
      </c>
      <c r="E295" s="22" t="s">
        <v>109</v>
      </c>
      <c r="F295" s="22" t="s">
        <v>110</v>
      </c>
      <c r="G295" s="23" t="s">
        <v>111</v>
      </c>
      <c r="H295" s="26">
        <v>17</v>
      </c>
      <c r="I295" s="27">
        <v>185300</v>
      </c>
      <c r="J295" s="29">
        <v>1.4999999999999999E-2</v>
      </c>
      <c r="K295" s="28">
        <v>2779.5</v>
      </c>
      <c r="L295" s="13">
        <v>3057.4500000000003</v>
      </c>
    </row>
    <row r="296" spans="1:12" ht="16.5" customHeight="1">
      <c r="A296" s="9">
        <f>ROW(상세내역[[#This Row],[순번]])-ROW(상세내역[[#Headers],[순번]])</f>
        <v>295</v>
      </c>
      <c r="B296" s="9" t="s">
        <v>732</v>
      </c>
      <c r="C296" s="32" t="s">
        <v>567</v>
      </c>
      <c r="D296" s="22" t="s">
        <v>568</v>
      </c>
      <c r="E296" s="22" t="s">
        <v>629</v>
      </c>
      <c r="F296" s="22" t="s">
        <v>790</v>
      </c>
      <c r="G296" s="23" t="s">
        <v>791</v>
      </c>
      <c r="H296" s="26">
        <v>1</v>
      </c>
      <c r="I296" s="27">
        <v>95420</v>
      </c>
      <c r="J296" s="29">
        <v>1.4999999999999999E-2</v>
      </c>
      <c r="K296" s="28">
        <v>1431.3</v>
      </c>
      <c r="L296" s="13">
        <v>1574.43</v>
      </c>
    </row>
    <row r="297" spans="1:12" ht="16.5" customHeight="1">
      <c r="A297" s="9">
        <f>ROW(상세내역[[#This Row],[순번]])-ROW(상세내역[[#Headers],[순번]])</f>
        <v>296</v>
      </c>
      <c r="B297" s="9" t="s">
        <v>732</v>
      </c>
      <c r="C297" s="32" t="s">
        <v>567</v>
      </c>
      <c r="D297" s="22" t="s">
        <v>568</v>
      </c>
      <c r="E297" s="22" t="s">
        <v>380</v>
      </c>
      <c r="F297" s="22" t="s">
        <v>381</v>
      </c>
      <c r="G297" s="23" t="s">
        <v>382</v>
      </c>
      <c r="H297" s="26">
        <v>285</v>
      </c>
      <c r="I297" s="27">
        <v>806550</v>
      </c>
      <c r="J297" s="29">
        <v>1.4999999999999999E-2</v>
      </c>
      <c r="K297" s="28">
        <v>12098.25</v>
      </c>
      <c r="L297" s="13">
        <v>13308.075000000001</v>
      </c>
    </row>
    <row r="298" spans="1:12" ht="16.5" customHeight="1">
      <c r="A298" s="9">
        <f>ROW(상세내역[[#This Row],[순번]])-ROW(상세내역[[#Headers],[순번]])</f>
        <v>297</v>
      </c>
      <c r="B298" s="9" t="s">
        <v>732</v>
      </c>
      <c r="C298" s="32" t="s">
        <v>567</v>
      </c>
      <c r="D298" s="22" t="s">
        <v>568</v>
      </c>
      <c r="E298" s="22" t="s">
        <v>792</v>
      </c>
      <c r="F298" s="22" t="s">
        <v>793</v>
      </c>
      <c r="G298" s="23" t="s">
        <v>794</v>
      </c>
      <c r="H298" s="26">
        <v>1</v>
      </c>
      <c r="I298" s="27">
        <v>8680</v>
      </c>
      <c r="J298" s="29">
        <v>1.4999999999999999E-2</v>
      </c>
      <c r="K298" s="28">
        <v>130.19999999999999</v>
      </c>
      <c r="L298" s="13">
        <v>143.22</v>
      </c>
    </row>
    <row r="299" spans="1:12" ht="16.5" customHeight="1">
      <c r="A299" s="9">
        <f>ROW(상세내역[[#This Row],[순번]])-ROW(상세내역[[#Headers],[순번]])</f>
        <v>298</v>
      </c>
      <c r="B299" s="9" t="s">
        <v>732</v>
      </c>
      <c r="C299" s="32" t="s">
        <v>567</v>
      </c>
      <c r="D299" s="22" t="s">
        <v>568</v>
      </c>
      <c r="E299" s="22" t="s">
        <v>127</v>
      </c>
      <c r="F299" s="22" t="s">
        <v>128</v>
      </c>
      <c r="G299" s="23" t="s">
        <v>129</v>
      </c>
      <c r="H299" s="26">
        <v>57</v>
      </c>
      <c r="I299" s="27">
        <v>1126320</v>
      </c>
      <c r="J299" s="29">
        <v>1.4999999999999999E-2</v>
      </c>
      <c r="K299" s="28">
        <v>16894.8</v>
      </c>
      <c r="L299" s="13">
        <v>18584.280000000002</v>
      </c>
    </row>
    <row r="300" spans="1:12" ht="16.5" customHeight="1">
      <c r="A300" s="9">
        <f>ROW(상세내역[[#This Row],[순번]])-ROW(상세내역[[#Headers],[순번]])</f>
        <v>299</v>
      </c>
      <c r="B300" s="9" t="s">
        <v>732</v>
      </c>
      <c r="C300" s="32" t="s">
        <v>567</v>
      </c>
      <c r="D300" s="22" t="s">
        <v>568</v>
      </c>
      <c r="E300" s="22" t="s">
        <v>491</v>
      </c>
      <c r="F300" s="22" t="s">
        <v>492</v>
      </c>
      <c r="G300" s="23" t="s">
        <v>493</v>
      </c>
      <c r="H300" s="26">
        <v>3</v>
      </c>
      <c r="I300" s="27">
        <v>109740</v>
      </c>
      <c r="J300" s="29">
        <v>1.4999999999999999E-2</v>
      </c>
      <c r="K300" s="28">
        <v>1646.1</v>
      </c>
      <c r="L300" s="13">
        <v>1810.71</v>
      </c>
    </row>
    <row r="301" spans="1:12" ht="16.5" customHeight="1">
      <c r="A301" s="9">
        <f>ROW(상세내역[[#This Row],[순번]])-ROW(상세내역[[#Headers],[순번]])</f>
        <v>300</v>
      </c>
      <c r="B301" s="9" t="s">
        <v>732</v>
      </c>
      <c r="C301" s="32" t="s">
        <v>567</v>
      </c>
      <c r="D301" s="22" t="s">
        <v>568</v>
      </c>
      <c r="E301" s="22" t="s">
        <v>494</v>
      </c>
      <c r="F301" s="22" t="s">
        <v>495</v>
      </c>
      <c r="G301" s="23" t="s">
        <v>496</v>
      </c>
      <c r="H301" s="26">
        <v>1</v>
      </c>
      <c r="I301" s="27">
        <v>36580</v>
      </c>
      <c r="J301" s="29">
        <v>1.4999999999999999E-2</v>
      </c>
      <c r="K301" s="28">
        <v>548.69999999999993</v>
      </c>
      <c r="L301" s="13">
        <v>603.56999999999994</v>
      </c>
    </row>
    <row r="302" spans="1:12" ht="16.5" customHeight="1">
      <c r="A302" s="9">
        <f>ROW(상세내역[[#This Row],[순번]])-ROW(상세내역[[#Headers],[순번]])</f>
        <v>301</v>
      </c>
      <c r="B302" s="9" t="s">
        <v>732</v>
      </c>
      <c r="C302" s="32" t="s">
        <v>567</v>
      </c>
      <c r="D302" s="22" t="s">
        <v>568</v>
      </c>
      <c r="E302" s="22" t="s">
        <v>555</v>
      </c>
      <c r="F302" s="22" t="s">
        <v>556</v>
      </c>
      <c r="G302" s="23" t="s">
        <v>557</v>
      </c>
      <c r="H302" s="26">
        <v>4</v>
      </c>
      <c r="I302" s="27">
        <v>75000</v>
      </c>
      <c r="J302" s="29">
        <v>1.4999999999999999E-2</v>
      </c>
      <c r="K302" s="28">
        <v>1125</v>
      </c>
      <c r="L302" s="13">
        <v>1237.5</v>
      </c>
    </row>
    <row r="303" spans="1:12" ht="16.5" customHeight="1">
      <c r="A303" s="9">
        <f>ROW(상세내역[[#This Row],[순번]])-ROW(상세내역[[#Headers],[순번]])</f>
        <v>302</v>
      </c>
      <c r="B303" s="9" t="s">
        <v>732</v>
      </c>
      <c r="C303" s="32" t="s">
        <v>567</v>
      </c>
      <c r="D303" s="22" t="s">
        <v>568</v>
      </c>
      <c r="E303" s="22" t="s">
        <v>555</v>
      </c>
      <c r="F303" s="22" t="s">
        <v>558</v>
      </c>
      <c r="G303" s="23" t="s">
        <v>559</v>
      </c>
      <c r="H303" s="26">
        <v>4</v>
      </c>
      <c r="I303" s="27">
        <v>75000</v>
      </c>
      <c r="J303" s="29">
        <v>1.4999999999999999E-2</v>
      </c>
      <c r="K303" s="28">
        <v>1125</v>
      </c>
      <c r="L303" s="13">
        <v>1237.5</v>
      </c>
    </row>
    <row r="304" spans="1:12" ht="16.5" customHeight="1">
      <c r="A304" s="9">
        <f>ROW(상세내역[[#This Row],[순번]])-ROW(상세내역[[#Headers],[순번]])</f>
        <v>303</v>
      </c>
      <c r="B304" s="9" t="s">
        <v>732</v>
      </c>
      <c r="C304" s="32" t="s">
        <v>567</v>
      </c>
      <c r="D304" s="22" t="s">
        <v>568</v>
      </c>
      <c r="E304" s="22" t="s">
        <v>383</v>
      </c>
      <c r="F304" s="22" t="s">
        <v>384</v>
      </c>
      <c r="G304" s="23" t="s">
        <v>385</v>
      </c>
      <c r="H304" s="26">
        <v>6</v>
      </c>
      <c r="I304" s="27">
        <v>112500</v>
      </c>
      <c r="J304" s="29">
        <v>1.4999999999999999E-2</v>
      </c>
      <c r="K304" s="28">
        <v>1687.5</v>
      </c>
      <c r="L304" s="13">
        <v>1856.2500000000002</v>
      </c>
    </row>
    <row r="305" spans="1:12" ht="16.5" customHeight="1">
      <c r="A305" s="9">
        <f>ROW(상세내역[[#This Row],[순번]])-ROW(상세내역[[#Headers],[순번]])</f>
        <v>304</v>
      </c>
      <c r="B305" s="9" t="s">
        <v>732</v>
      </c>
      <c r="C305" s="32" t="s">
        <v>567</v>
      </c>
      <c r="D305" s="22" t="s">
        <v>568</v>
      </c>
      <c r="E305" s="22" t="s">
        <v>386</v>
      </c>
      <c r="F305" s="22" t="s">
        <v>387</v>
      </c>
      <c r="G305" s="23" t="s">
        <v>388</v>
      </c>
      <c r="H305" s="26">
        <v>7</v>
      </c>
      <c r="I305" s="27">
        <v>131250</v>
      </c>
      <c r="J305" s="29">
        <v>1.4999999999999999E-2</v>
      </c>
      <c r="K305" s="28">
        <v>1968.75</v>
      </c>
      <c r="L305" s="13">
        <v>2165.625</v>
      </c>
    </row>
    <row r="306" spans="1:12" ht="16.5" customHeight="1">
      <c r="A306" s="9">
        <f>ROW(상세내역[[#This Row],[순번]])-ROW(상세내역[[#Headers],[순번]])</f>
        <v>305</v>
      </c>
      <c r="B306" s="9" t="s">
        <v>732</v>
      </c>
      <c r="C306" s="32" t="s">
        <v>567</v>
      </c>
      <c r="D306" s="22" t="s">
        <v>568</v>
      </c>
      <c r="E306" s="22" t="s">
        <v>560</v>
      </c>
      <c r="F306" s="22" t="s">
        <v>561</v>
      </c>
      <c r="G306" s="23" t="s">
        <v>562</v>
      </c>
      <c r="H306" s="26">
        <v>4</v>
      </c>
      <c r="I306" s="27">
        <v>67320</v>
      </c>
      <c r="J306" s="29">
        <v>1.4999999999999999E-2</v>
      </c>
      <c r="K306" s="28">
        <v>1009.8</v>
      </c>
      <c r="L306" s="13">
        <v>1110.78</v>
      </c>
    </row>
    <row r="307" spans="1:12" ht="16.5" customHeight="1">
      <c r="A307" s="9">
        <f>ROW(상세내역[[#This Row],[순번]])-ROW(상세내역[[#Headers],[순번]])</f>
        <v>306</v>
      </c>
      <c r="B307" s="9" t="s">
        <v>732</v>
      </c>
      <c r="C307" s="32" t="s">
        <v>567</v>
      </c>
      <c r="D307" s="22" t="s">
        <v>568</v>
      </c>
      <c r="E307" s="22" t="s">
        <v>560</v>
      </c>
      <c r="F307" s="22" t="s">
        <v>563</v>
      </c>
      <c r="G307" s="23" t="s">
        <v>564</v>
      </c>
      <c r="H307" s="26">
        <v>4</v>
      </c>
      <c r="I307" s="27">
        <v>67320</v>
      </c>
      <c r="J307" s="29">
        <v>1.4999999999999999E-2</v>
      </c>
      <c r="K307" s="28">
        <v>1009.8</v>
      </c>
      <c r="L307" s="13">
        <v>1110.78</v>
      </c>
    </row>
    <row r="308" spans="1:12" ht="16.5" customHeight="1">
      <c r="A308" s="9">
        <f>ROW(상세내역[[#This Row],[순번]])-ROW(상세내역[[#Headers],[순번]])</f>
        <v>307</v>
      </c>
      <c r="B308" s="9" t="s">
        <v>732</v>
      </c>
      <c r="C308" s="32" t="s">
        <v>567</v>
      </c>
      <c r="D308" s="22" t="s">
        <v>568</v>
      </c>
      <c r="E308" s="22" t="s">
        <v>389</v>
      </c>
      <c r="F308" s="22" t="s">
        <v>390</v>
      </c>
      <c r="G308" s="23" t="s">
        <v>391</v>
      </c>
      <c r="H308" s="26">
        <v>4</v>
      </c>
      <c r="I308" s="27">
        <v>67320</v>
      </c>
      <c r="J308" s="29">
        <v>1.4999999999999999E-2</v>
      </c>
      <c r="K308" s="28">
        <v>1009.8</v>
      </c>
      <c r="L308" s="13">
        <v>1110.78</v>
      </c>
    </row>
    <row r="309" spans="1:12" ht="16.5" customHeight="1">
      <c r="A309" s="9">
        <f>ROW(상세내역[[#This Row],[순번]])-ROW(상세내역[[#Headers],[순번]])</f>
        <v>308</v>
      </c>
      <c r="B309" s="9" t="s">
        <v>732</v>
      </c>
      <c r="C309" s="32" t="s">
        <v>567</v>
      </c>
      <c r="D309" s="22" t="s">
        <v>568</v>
      </c>
      <c r="E309" s="22" t="s">
        <v>421</v>
      </c>
      <c r="F309" s="22" t="s">
        <v>422</v>
      </c>
      <c r="G309" s="23" t="s">
        <v>423</v>
      </c>
      <c r="H309" s="26">
        <v>34</v>
      </c>
      <c r="I309" s="27">
        <v>1911140</v>
      </c>
      <c r="J309" s="29">
        <v>1.4999999999999999E-2</v>
      </c>
      <c r="K309" s="28">
        <v>28667.1</v>
      </c>
      <c r="L309" s="13">
        <v>31533.81</v>
      </c>
    </row>
    <row r="310" spans="1:12" ht="16.5" customHeight="1">
      <c r="A310" s="9">
        <f>ROW(상세내역[[#This Row],[순번]])-ROW(상세내역[[#Headers],[순번]])</f>
        <v>309</v>
      </c>
      <c r="B310" s="9" t="s">
        <v>732</v>
      </c>
      <c r="C310" s="32" t="s">
        <v>567</v>
      </c>
      <c r="D310" s="22" t="s">
        <v>568</v>
      </c>
      <c r="E310" s="22" t="s">
        <v>392</v>
      </c>
      <c r="F310" s="22" t="s">
        <v>424</v>
      </c>
      <c r="G310" s="23" t="s">
        <v>425</v>
      </c>
      <c r="H310" s="26">
        <v>262</v>
      </c>
      <c r="I310" s="27">
        <v>22013240</v>
      </c>
      <c r="J310" s="29">
        <v>1.4999999999999999E-2</v>
      </c>
      <c r="K310" s="28">
        <v>330198.59999999998</v>
      </c>
      <c r="L310" s="13">
        <v>363218.46</v>
      </c>
    </row>
    <row r="311" spans="1:12" ht="16.5" customHeight="1">
      <c r="A311" s="9">
        <f>ROW(상세내역[[#This Row],[순번]])-ROW(상세내역[[#Headers],[순번]])</f>
        <v>310</v>
      </c>
      <c r="B311" s="9" t="s">
        <v>732</v>
      </c>
      <c r="C311" s="32" t="s">
        <v>567</v>
      </c>
      <c r="D311" s="22" t="s">
        <v>568</v>
      </c>
      <c r="E311" s="22" t="s">
        <v>145</v>
      </c>
      <c r="F311" s="22" t="s">
        <v>146</v>
      </c>
      <c r="G311" s="23" t="s">
        <v>147</v>
      </c>
      <c r="H311" s="26">
        <v>12</v>
      </c>
      <c r="I311" s="27">
        <v>23400</v>
      </c>
      <c r="J311" s="29">
        <v>1.4999999999999999E-2</v>
      </c>
      <c r="K311" s="28">
        <v>351</v>
      </c>
      <c r="L311" s="13">
        <v>386.1</v>
      </c>
    </row>
    <row r="312" spans="1:12" ht="16.5" customHeight="1">
      <c r="A312" s="9">
        <f>ROW(상세내역[[#This Row],[순번]])-ROW(상세내역[[#Headers],[순번]])</f>
        <v>311</v>
      </c>
      <c r="B312" s="9" t="s">
        <v>732</v>
      </c>
      <c r="C312" s="32" t="s">
        <v>567</v>
      </c>
      <c r="D312" s="22" t="s">
        <v>568</v>
      </c>
      <c r="E312" s="22" t="s">
        <v>303</v>
      </c>
      <c r="F312" s="22" t="s">
        <v>304</v>
      </c>
      <c r="G312" s="23" t="s">
        <v>305</v>
      </c>
      <c r="H312" s="26">
        <v>1</v>
      </c>
      <c r="I312" s="27">
        <v>2750</v>
      </c>
      <c r="J312" s="29">
        <v>1.4999999999999999E-2</v>
      </c>
      <c r="K312" s="28">
        <v>41.25</v>
      </c>
      <c r="L312" s="13">
        <v>45.375000000000007</v>
      </c>
    </row>
    <row r="313" spans="1:12" ht="16.5" customHeight="1">
      <c r="A313" s="9">
        <f>ROW(상세내역[[#This Row],[순번]])-ROW(상세내역[[#Headers],[순번]])</f>
        <v>312</v>
      </c>
      <c r="B313" s="9" t="s">
        <v>732</v>
      </c>
      <c r="C313" s="32" t="s">
        <v>567</v>
      </c>
      <c r="D313" s="22" t="s">
        <v>568</v>
      </c>
      <c r="E313" s="22" t="s">
        <v>795</v>
      </c>
      <c r="F313" s="22" t="s">
        <v>796</v>
      </c>
      <c r="G313" s="23" t="s">
        <v>797</v>
      </c>
      <c r="H313" s="26">
        <v>1</v>
      </c>
      <c r="I313" s="27">
        <v>4470</v>
      </c>
      <c r="J313" s="29">
        <v>1.4999999999999999E-2</v>
      </c>
      <c r="K313" s="28">
        <v>67.05</v>
      </c>
      <c r="L313" s="13">
        <v>73.75500000000001</v>
      </c>
    </row>
    <row r="314" spans="1:12" ht="16.5" customHeight="1">
      <c r="A314" s="9">
        <f>ROW(상세내역[[#This Row],[순번]])-ROW(상세내역[[#Headers],[순번]])</f>
        <v>313</v>
      </c>
      <c r="B314" s="9" t="s">
        <v>732</v>
      </c>
      <c r="C314" s="32" t="s">
        <v>567</v>
      </c>
      <c r="D314" s="22" t="s">
        <v>568</v>
      </c>
      <c r="E314" s="22" t="s">
        <v>148</v>
      </c>
      <c r="F314" s="22" t="s">
        <v>149</v>
      </c>
      <c r="G314" s="23" t="s">
        <v>150</v>
      </c>
      <c r="H314" s="26">
        <v>7</v>
      </c>
      <c r="I314" s="27">
        <v>111300</v>
      </c>
      <c r="J314" s="29">
        <v>1.4999999999999999E-2</v>
      </c>
      <c r="K314" s="28">
        <v>1669.5</v>
      </c>
      <c r="L314" s="13">
        <v>1836.45</v>
      </c>
    </row>
    <row r="315" spans="1:12" ht="16.5" customHeight="1">
      <c r="A315" s="9">
        <f>ROW(상세내역[[#This Row],[순번]])-ROW(상세내역[[#Headers],[순번]])</f>
        <v>314</v>
      </c>
      <c r="B315" s="9" t="s">
        <v>732</v>
      </c>
      <c r="C315" s="32" t="s">
        <v>567</v>
      </c>
      <c r="D315" s="22" t="s">
        <v>568</v>
      </c>
      <c r="E315" s="22" t="s">
        <v>151</v>
      </c>
      <c r="F315" s="22" t="s">
        <v>152</v>
      </c>
      <c r="G315" s="23" t="s">
        <v>153</v>
      </c>
      <c r="H315" s="26">
        <v>8</v>
      </c>
      <c r="I315" s="27">
        <v>100560</v>
      </c>
      <c r="J315" s="29">
        <v>1.4999999999999999E-2</v>
      </c>
      <c r="K315" s="28">
        <v>1508.3999999999999</v>
      </c>
      <c r="L315" s="13">
        <v>1659.24</v>
      </c>
    </row>
    <row r="316" spans="1:12" ht="16.5" customHeight="1">
      <c r="A316" s="9">
        <f>ROW(상세내역[[#This Row],[순번]])-ROW(상세내역[[#Headers],[순번]])</f>
        <v>315</v>
      </c>
      <c r="B316" s="9" t="s">
        <v>732</v>
      </c>
      <c r="C316" s="32" t="s">
        <v>567</v>
      </c>
      <c r="D316" s="22" t="s">
        <v>568</v>
      </c>
      <c r="E316" s="22" t="s">
        <v>154</v>
      </c>
      <c r="F316" s="22" t="s">
        <v>155</v>
      </c>
      <c r="G316" s="23" t="s">
        <v>156</v>
      </c>
      <c r="H316" s="26">
        <v>6</v>
      </c>
      <c r="I316" s="27">
        <v>80340</v>
      </c>
      <c r="J316" s="29">
        <v>1.4999999999999999E-2</v>
      </c>
      <c r="K316" s="28">
        <v>1205.0999999999999</v>
      </c>
      <c r="L316" s="13">
        <v>1325.61</v>
      </c>
    </row>
    <row r="317" spans="1:12" ht="16.5" customHeight="1">
      <c r="A317" s="9">
        <f>ROW(상세내역[[#This Row],[순번]])-ROW(상세내역[[#Headers],[순번]])</f>
        <v>316</v>
      </c>
      <c r="B317" s="9" t="s">
        <v>732</v>
      </c>
      <c r="C317" s="32" t="s">
        <v>567</v>
      </c>
      <c r="D317" s="22" t="s">
        <v>568</v>
      </c>
      <c r="E317" s="22" t="s">
        <v>157</v>
      </c>
      <c r="F317" s="22" t="s">
        <v>158</v>
      </c>
      <c r="G317" s="23" t="s">
        <v>159</v>
      </c>
      <c r="H317" s="26">
        <v>11</v>
      </c>
      <c r="I317" s="27">
        <v>171270</v>
      </c>
      <c r="J317" s="29">
        <v>1.4999999999999999E-2</v>
      </c>
      <c r="K317" s="28">
        <v>2569.0499999999997</v>
      </c>
      <c r="L317" s="13">
        <v>2825.9549999999999</v>
      </c>
    </row>
    <row r="318" spans="1:12" ht="16.5" customHeight="1">
      <c r="A318" s="9">
        <f>ROW(상세내역[[#This Row],[순번]])-ROW(상세내역[[#Headers],[순번]])</f>
        <v>317</v>
      </c>
      <c r="B318" s="9" t="s">
        <v>732</v>
      </c>
      <c r="C318" s="32" t="s">
        <v>567</v>
      </c>
      <c r="D318" s="22" t="s">
        <v>568</v>
      </c>
      <c r="E318" s="22" t="s">
        <v>426</v>
      </c>
      <c r="F318" s="22" t="s">
        <v>427</v>
      </c>
      <c r="G318" s="23" t="s">
        <v>428</v>
      </c>
      <c r="H318" s="26">
        <v>9</v>
      </c>
      <c r="I318" s="27">
        <v>100710</v>
      </c>
      <c r="J318" s="29">
        <v>1.4999999999999999E-2</v>
      </c>
      <c r="K318" s="28">
        <v>1510.6499999999999</v>
      </c>
      <c r="L318" s="13">
        <v>1661.7149999999999</v>
      </c>
    </row>
    <row r="319" spans="1:12" ht="16.5" customHeight="1">
      <c r="A319" s="9">
        <f>ROW(상세내역[[#This Row],[순번]])-ROW(상세내역[[#Headers],[순번]])</f>
        <v>318</v>
      </c>
      <c r="B319" s="9" t="s">
        <v>732</v>
      </c>
      <c r="C319" s="32" t="s">
        <v>649</v>
      </c>
      <c r="D319" s="22" t="s">
        <v>650</v>
      </c>
      <c r="E319" s="22" t="s">
        <v>177</v>
      </c>
      <c r="F319" s="22" t="s">
        <v>178</v>
      </c>
      <c r="G319" s="23" t="s">
        <v>179</v>
      </c>
      <c r="H319" s="26">
        <v>16</v>
      </c>
      <c r="I319" s="27">
        <v>16960</v>
      </c>
      <c r="J319" s="29">
        <v>1.4999999999999999E-2</v>
      </c>
      <c r="K319" s="28">
        <v>254.39999999999998</v>
      </c>
      <c r="L319" s="13">
        <v>279.83999999999997</v>
      </c>
    </row>
    <row r="320" spans="1:12" ht="16.5" customHeight="1">
      <c r="A320" s="9">
        <f>ROW(상세내역[[#This Row],[순번]])-ROW(상세내역[[#Headers],[순번]])</f>
        <v>319</v>
      </c>
      <c r="B320" s="9" t="s">
        <v>732</v>
      </c>
      <c r="C320" s="32" t="s">
        <v>649</v>
      </c>
      <c r="D320" s="22" t="s">
        <v>650</v>
      </c>
      <c r="E320" s="22" t="s">
        <v>183</v>
      </c>
      <c r="F320" s="22" t="s">
        <v>184</v>
      </c>
      <c r="G320" s="23" t="s">
        <v>185</v>
      </c>
      <c r="H320" s="26">
        <v>16</v>
      </c>
      <c r="I320" s="27">
        <v>16960</v>
      </c>
      <c r="J320" s="29">
        <v>1.4999999999999999E-2</v>
      </c>
      <c r="K320" s="28">
        <v>254.39999999999998</v>
      </c>
      <c r="L320" s="13">
        <v>279.83999999999997</v>
      </c>
    </row>
    <row r="321" spans="1:12" ht="16.5" customHeight="1">
      <c r="A321" s="9">
        <f>ROW(상세내역[[#This Row],[순번]])-ROW(상세내역[[#Headers],[순번]])</f>
        <v>320</v>
      </c>
      <c r="B321" s="9" t="s">
        <v>732</v>
      </c>
      <c r="C321" s="32" t="s">
        <v>649</v>
      </c>
      <c r="D321" s="22" t="s">
        <v>650</v>
      </c>
      <c r="E321" s="22" t="s">
        <v>186</v>
      </c>
      <c r="F321" s="22" t="s">
        <v>187</v>
      </c>
      <c r="G321" s="23" t="s">
        <v>188</v>
      </c>
      <c r="H321" s="26">
        <v>16</v>
      </c>
      <c r="I321" s="27">
        <v>16960</v>
      </c>
      <c r="J321" s="29">
        <v>1.4999999999999999E-2</v>
      </c>
      <c r="K321" s="28">
        <v>254.39999999999998</v>
      </c>
      <c r="L321" s="13">
        <v>279.83999999999997</v>
      </c>
    </row>
    <row r="322" spans="1:12" ht="16.5" customHeight="1">
      <c r="A322" s="9">
        <f>ROW(상세내역[[#This Row],[순번]])-ROW(상세내역[[#Headers],[순번]])</f>
        <v>321</v>
      </c>
      <c r="B322" s="9" t="s">
        <v>732</v>
      </c>
      <c r="C322" s="32" t="s">
        <v>649</v>
      </c>
      <c r="D322" s="22" t="s">
        <v>650</v>
      </c>
      <c r="E322" s="22" t="s">
        <v>189</v>
      </c>
      <c r="F322" s="22" t="s">
        <v>190</v>
      </c>
      <c r="G322" s="23" t="s">
        <v>191</v>
      </c>
      <c r="H322" s="26">
        <v>16</v>
      </c>
      <c r="I322" s="27">
        <v>16960</v>
      </c>
      <c r="J322" s="29">
        <v>1.4999999999999999E-2</v>
      </c>
      <c r="K322" s="28">
        <v>254.39999999999998</v>
      </c>
      <c r="L322" s="13">
        <v>279.83999999999997</v>
      </c>
    </row>
    <row r="323" spans="1:12" ht="16.5" customHeight="1">
      <c r="A323" s="9">
        <f>ROW(상세내역[[#This Row],[순번]])-ROW(상세내역[[#Headers],[순번]])</f>
        <v>322</v>
      </c>
      <c r="B323" s="9" t="s">
        <v>732</v>
      </c>
      <c r="C323" s="32" t="s">
        <v>649</v>
      </c>
      <c r="D323" s="22" t="s">
        <v>650</v>
      </c>
      <c r="E323" s="22" t="s">
        <v>192</v>
      </c>
      <c r="F323" s="22" t="s">
        <v>193</v>
      </c>
      <c r="G323" s="23" t="s">
        <v>194</v>
      </c>
      <c r="H323" s="26">
        <v>16</v>
      </c>
      <c r="I323" s="27">
        <v>16960</v>
      </c>
      <c r="J323" s="29">
        <v>1.4999999999999999E-2</v>
      </c>
      <c r="K323" s="28">
        <v>254.39999999999998</v>
      </c>
      <c r="L323" s="13">
        <v>279.83999999999997</v>
      </c>
    </row>
    <row r="324" spans="1:12" ht="16.5" customHeight="1">
      <c r="A324" s="9">
        <f>ROW(상세내역[[#This Row],[순번]])-ROW(상세내역[[#Headers],[순번]])</f>
        <v>323</v>
      </c>
      <c r="B324" s="9" t="s">
        <v>732</v>
      </c>
      <c r="C324" s="32" t="s">
        <v>649</v>
      </c>
      <c r="D324" s="22" t="s">
        <v>650</v>
      </c>
      <c r="E324" s="22" t="s">
        <v>195</v>
      </c>
      <c r="F324" s="22" t="s">
        <v>196</v>
      </c>
      <c r="G324" s="23" t="s">
        <v>197</v>
      </c>
      <c r="H324" s="26">
        <v>13</v>
      </c>
      <c r="I324" s="27">
        <v>30290</v>
      </c>
      <c r="J324" s="29">
        <v>1.4999999999999999E-2</v>
      </c>
      <c r="K324" s="28">
        <v>454.34999999999997</v>
      </c>
      <c r="L324" s="13">
        <v>499.78500000000003</v>
      </c>
    </row>
    <row r="325" spans="1:12" ht="16.5" customHeight="1">
      <c r="A325" s="9">
        <f>ROW(상세내역[[#This Row],[순번]])-ROW(상세내역[[#Headers],[순번]])</f>
        <v>324</v>
      </c>
      <c r="B325" s="9" t="s">
        <v>732</v>
      </c>
      <c r="C325" s="32" t="s">
        <v>649</v>
      </c>
      <c r="D325" s="22" t="s">
        <v>650</v>
      </c>
      <c r="E325" s="22" t="s">
        <v>198</v>
      </c>
      <c r="F325" s="22" t="s">
        <v>199</v>
      </c>
      <c r="G325" s="23" t="s">
        <v>200</v>
      </c>
      <c r="H325" s="26">
        <v>13</v>
      </c>
      <c r="I325" s="27">
        <v>13650</v>
      </c>
      <c r="J325" s="29">
        <v>1.4999999999999999E-2</v>
      </c>
      <c r="K325" s="28">
        <v>204.75</v>
      </c>
      <c r="L325" s="13">
        <v>225.22500000000002</v>
      </c>
    </row>
    <row r="326" spans="1:12" ht="16.5" customHeight="1">
      <c r="A326" s="9">
        <f>ROW(상세내역[[#This Row],[순번]])-ROW(상세내역[[#Headers],[순번]])</f>
        <v>325</v>
      </c>
      <c r="B326" s="9" t="s">
        <v>732</v>
      </c>
      <c r="C326" s="32" t="s">
        <v>649</v>
      </c>
      <c r="D326" s="22" t="s">
        <v>650</v>
      </c>
      <c r="E326" s="22" t="s">
        <v>201</v>
      </c>
      <c r="F326" s="22" t="s">
        <v>406</v>
      </c>
      <c r="G326" s="23" t="s">
        <v>407</v>
      </c>
      <c r="H326" s="26">
        <v>14</v>
      </c>
      <c r="I326" s="27">
        <v>100800</v>
      </c>
      <c r="J326" s="29">
        <v>1.4999999999999999E-2</v>
      </c>
      <c r="K326" s="28">
        <v>1512</v>
      </c>
      <c r="L326" s="13">
        <v>1663.2</v>
      </c>
    </row>
    <row r="327" spans="1:12" ht="16.5" customHeight="1">
      <c r="A327" s="9">
        <f>ROW(상세내역[[#This Row],[순번]])-ROW(상세내역[[#Headers],[순번]])</f>
        <v>326</v>
      </c>
      <c r="B327" s="9" t="s">
        <v>732</v>
      </c>
      <c r="C327" s="32" t="s">
        <v>649</v>
      </c>
      <c r="D327" s="22" t="s">
        <v>650</v>
      </c>
      <c r="E327" s="22" t="s">
        <v>60</v>
      </c>
      <c r="F327" s="22" t="s">
        <v>61</v>
      </c>
      <c r="G327" s="23" t="s">
        <v>62</v>
      </c>
      <c r="H327" s="26">
        <v>1</v>
      </c>
      <c r="I327" s="27">
        <v>2610</v>
      </c>
      <c r="J327" s="29">
        <v>1.4999999999999999E-2</v>
      </c>
      <c r="K327" s="28">
        <v>39.15</v>
      </c>
      <c r="L327" s="13">
        <v>43.065000000000005</v>
      </c>
    </row>
    <row r="328" spans="1:12" ht="16.5" customHeight="1">
      <c r="A328" s="9">
        <f>ROW(상세내역[[#This Row],[순번]])-ROW(상세내역[[#Headers],[순번]])</f>
        <v>327</v>
      </c>
      <c r="B328" s="9" t="s">
        <v>732</v>
      </c>
      <c r="C328" s="32" t="s">
        <v>649</v>
      </c>
      <c r="D328" s="22" t="s">
        <v>650</v>
      </c>
      <c r="E328" s="22" t="s">
        <v>438</v>
      </c>
      <c r="F328" s="22" t="s">
        <v>439</v>
      </c>
      <c r="G328" s="23" t="s">
        <v>440</v>
      </c>
      <c r="H328" s="26">
        <v>20</v>
      </c>
      <c r="I328" s="27">
        <v>24600</v>
      </c>
      <c r="J328" s="29">
        <v>1.4999999999999999E-2</v>
      </c>
      <c r="K328" s="28">
        <v>369</v>
      </c>
      <c r="L328" s="13">
        <v>405.90000000000003</v>
      </c>
    </row>
    <row r="329" spans="1:12" ht="16.5" customHeight="1">
      <c r="A329" s="9">
        <f>ROW(상세내역[[#This Row],[순번]])-ROW(상세내역[[#Headers],[순번]])</f>
        <v>328</v>
      </c>
      <c r="B329" s="9" t="s">
        <v>732</v>
      </c>
      <c r="C329" s="32" t="s">
        <v>649</v>
      </c>
      <c r="D329" s="22" t="s">
        <v>650</v>
      </c>
      <c r="E329" s="22" t="s">
        <v>210</v>
      </c>
      <c r="F329" s="22" t="s">
        <v>211</v>
      </c>
      <c r="G329" s="23" t="s">
        <v>212</v>
      </c>
      <c r="H329" s="26">
        <v>20</v>
      </c>
      <c r="I329" s="27">
        <v>26000</v>
      </c>
      <c r="J329" s="29">
        <v>1.4999999999999999E-2</v>
      </c>
      <c r="K329" s="28">
        <v>390</v>
      </c>
      <c r="L329" s="13">
        <v>429.00000000000006</v>
      </c>
    </row>
    <row r="330" spans="1:12" ht="16.5" customHeight="1">
      <c r="A330" s="9">
        <f>ROW(상세내역[[#This Row],[순번]])-ROW(상세내역[[#Headers],[순번]])</f>
        <v>329</v>
      </c>
      <c r="B330" s="9" t="s">
        <v>732</v>
      </c>
      <c r="C330" s="32" t="s">
        <v>649</v>
      </c>
      <c r="D330" s="22" t="s">
        <v>650</v>
      </c>
      <c r="E330" s="22" t="s">
        <v>213</v>
      </c>
      <c r="F330" s="22" t="s">
        <v>214</v>
      </c>
      <c r="G330" s="23" t="s">
        <v>215</v>
      </c>
      <c r="H330" s="26">
        <v>18</v>
      </c>
      <c r="I330" s="27">
        <v>24840</v>
      </c>
      <c r="J330" s="29">
        <v>1.4999999999999999E-2</v>
      </c>
      <c r="K330" s="28">
        <v>372.59999999999997</v>
      </c>
      <c r="L330" s="13">
        <v>409.86</v>
      </c>
    </row>
    <row r="331" spans="1:12" ht="16.5" customHeight="1">
      <c r="A331" s="9">
        <f>ROW(상세내역[[#This Row],[순번]])-ROW(상세내역[[#Headers],[순번]])</f>
        <v>330</v>
      </c>
      <c r="B331" s="9" t="s">
        <v>732</v>
      </c>
      <c r="C331" s="32" t="s">
        <v>649</v>
      </c>
      <c r="D331" s="22" t="s">
        <v>650</v>
      </c>
      <c r="E331" s="22" t="s">
        <v>218</v>
      </c>
      <c r="F331" s="22" t="s">
        <v>219</v>
      </c>
      <c r="G331" s="23" t="s">
        <v>220</v>
      </c>
      <c r="H331" s="26">
        <v>23</v>
      </c>
      <c r="I331" s="27">
        <v>43470</v>
      </c>
      <c r="J331" s="29">
        <v>1.4999999999999999E-2</v>
      </c>
      <c r="K331" s="28">
        <v>652.04999999999995</v>
      </c>
      <c r="L331" s="13">
        <v>717.255</v>
      </c>
    </row>
    <row r="332" spans="1:12" ht="16.5" customHeight="1">
      <c r="A332" s="9">
        <f>ROW(상세내역[[#This Row],[순번]])-ROW(상세내역[[#Headers],[순번]])</f>
        <v>331</v>
      </c>
      <c r="B332" s="9" t="s">
        <v>732</v>
      </c>
      <c r="C332" s="32" t="s">
        <v>649</v>
      </c>
      <c r="D332" s="22" t="s">
        <v>650</v>
      </c>
      <c r="E332" s="22" t="s">
        <v>221</v>
      </c>
      <c r="F332" s="22" t="s">
        <v>222</v>
      </c>
      <c r="G332" s="23" t="s">
        <v>223</v>
      </c>
      <c r="H332" s="26">
        <v>23</v>
      </c>
      <c r="I332" s="27">
        <v>44620</v>
      </c>
      <c r="J332" s="29">
        <v>1.4999999999999999E-2</v>
      </c>
      <c r="K332" s="28">
        <v>669.3</v>
      </c>
      <c r="L332" s="13">
        <v>736.23</v>
      </c>
    </row>
    <row r="333" spans="1:12" ht="16.5" customHeight="1">
      <c r="A333" s="9">
        <f>ROW(상세내역[[#This Row],[순번]])-ROW(상세내역[[#Headers],[순번]])</f>
        <v>332</v>
      </c>
      <c r="B333" s="9" t="s">
        <v>732</v>
      </c>
      <c r="C333" s="32" t="s">
        <v>649</v>
      </c>
      <c r="D333" s="22" t="s">
        <v>650</v>
      </c>
      <c r="E333" s="22" t="s">
        <v>224</v>
      </c>
      <c r="F333" s="22" t="s">
        <v>225</v>
      </c>
      <c r="G333" s="23" t="s">
        <v>226</v>
      </c>
      <c r="H333" s="26">
        <v>20</v>
      </c>
      <c r="I333" s="27">
        <v>30600</v>
      </c>
      <c r="J333" s="29">
        <v>1.4999999999999999E-2</v>
      </c>
      <c r="K333" s="28">
        <v>459</v>
      </c>
      <c r="L333" s="13">
        <v>504.90000000000003</v>
      </c>
    </row>
    <row r="334" spans="1:12" ht="16.5" customHeight="1">
      <c r="A334" s="9">
        <f>ROW(상세내역[[#This Row],[순번]])-ROW(상세내역[[#Headers],[순번]])</f>
        <v>333</v>
      </c>
      <c r="B334" s="9" t="s">
        <v>732</v>
      </c>
      <c r="C334" s="32" t="s">
        <v>649</v>
      </c>
      <c r="D334" s="22" t="s">
        <v>650</v>
      </c>
      <c r="E334" s="22" t="s">
        <v>227</v>
      </c>
      <c r="F334" s="22" t="s">
        <v>228</v>
      </c>
      <c r="G334" s="23" t="s">
        <v>229</v>
      </c>
      <c r="H334" s="26">
        <v>17</v>
      </c>
      <c r="I334" s="27">
        <v>27540</v>
      </c>
      <c r="J334" s="29">
        <v>1.4999999999999999E-2</v>
      </c>
      <c r="K334" s="28">
        <v>413.09999999999997</v>
      </c>
      <c r="L334" s="13">
        <v>454.41</v>
      </c>
    </row>
    <row r="335" spans="1:12" ht="16.5" customHeight="1">
      <c r="A335" s="9">
        <f>ROW(상세내역[[#This Row],[순번]])-ROW(상세내역[[#Headers],[순번]])</f>
        <v>334</v>
      </c>
      <c r="B335" s="9" t="s">
        <v>732</v>
      </c>
      <c r="C335" s="32" t="s">
        <v>649</v>
      </c>
      <c r="D335" s="22" t="s">
        <v>650</v>
      </c>
      <c r="E335" s="22" t="s">
        <v>230</v>
      </c>
      <c r="F335" s="22" t="s">
        <v>231</v>
      </c>
      <c r="G335" s="23" t="s">
        <v>232</v>
      </c>
      <c r="H335" s="26">
        <v>21</v>
      </c>
      <c r="I335" s="27">
        <v>73920</v>
      </c>
      <c r="J335" s="29">
        <v>1.4999999999999999E-2</v>
      </c>
      <c r="K335" s="28">
        <v>1108.8</v>
      </c>
      <c r="L335" s="13">
        <v>1219.68</v>
      </c>
    </row>
    <row r="336" spans="1:12" ht="16.5" customHeight="1">
      <c r="A336" s="9">
        <f>ROW(상세내역[[#This Row],[순번]])-ROW(상세내역[[#Headers],[순번]])</f>
        <v>335</v>
      </c>
      <c r="B336" s="9" t="s">
        <v>732</v>
      </c>
      <c r="C336" s="32" t="s">
        <v>649</v>
      </c>
      <c r="D336" s="22" t="s">
        <v>650</v>
      </c>
      <c r="E336" s="22" t="s">
        <v>239</v>
      </c>
      <c r="F336" s="22" t="s">
        <v>240</v>
      </c>
      <c r="G336" s="23" t="s">
        <v>241</v>
      </c>
      <c r="H336" s="26">
        <v>19</v>
      </c>
      <c r="I336" s="27">
        <v>72960</v>
      </c>
      <c r="J336" s="29">
        <v>1.4999999999999999E-2</v>
      </c>
      <c r="K336" s="28">
        <v>1094.3999999999999</v>
      </c>
      <c r="L336" s="13">
        <v>1203.8399999999999</v>
      </c>
    </row>
    <row r="337" spans="1:12" ht="16.5" customHeight="1">
      <c r="A337" s="9">
        <f>ROW(상세내역[[#This Row],[순번]])-ROW(상세내역[[#Headers],[순번]])</f>
        <v>336</v>
      </c>
      <c r="B337" s="9" t="s">
        <v>732</v>
      </c>
      <c r="C337" s="32" t="s">
        <v>649</v>
      </c>
      <c r="D337" s="22" t="s">
        <v>650</v>
      </c>
      <c r="E337" s="22" t="s">
        <v>69</v>
      </c>
      <c r="F337" s="22" t="s">
        <v>242</v>
      </c>
      <c r="G337" s="23" t="s">
        <v>243</v>
      </c>
      <c r="H337" s="26">
        <v>20</v>
      </c>
      <c r="I337" s="27">
        <v>34200</v>
      </c>
      <c r="J337" s="29">
        <v>1.4999999999999999E-2</v>
      </c>
      <c r="K337" s="28">
        <v>513</v>
      </c>
      <c r="L337" s="13">
        <v>564.30000000000007</v>
      </c>
    </row>
    <row r="338" spans="1:12" ht="16.5" customHeight="1">
      <c r="A338" s="9">
        <f>ROW(상세내역[[#This Row],[순번]])-ROW(상세내역[[#Headers],[순번]])</f>
        <v>337</v>
      </c>
      <c r="B338" s="9" t="s">
        <v>732</v>
      </c>
      <c r="C338" s="32" t="s">
        <v>649</v>
      </c>
      <c r="D338" s="22" t="s">
        <v>650</v>
      </c>
      <c r="E338" s="22" t="s">
        <v>244</v>
      </c>
      <c r="F338" s="22" t="s">
        <v>245</v>
      </c>
      <c r="G338" s="23" t="s">
        <v>246</v>
      </c>
      <c r="H338" s="26">
        <v>20</v>
      </c>
      <c r="I338" s="27">
        <v>31200</v>
      </c>
      <c r="J338" s="29">
        <v>1.4999999999999999E-2</v>
      </c>
      <c r="K338" s="28">
        <v>468</v>
      </c>
      <c r="L338" s="13">
        <v>514.80000000000007</v>
      </c>
    </row>
    <row r="339" spans="1:12" ht="16.5" customHeight="1">
      <c r="A339" s="9">
        <f>ROW(상세내역[[#This Row],[순번]])-ROW(상세내역[[#Headers],[순번]])</f>
        <v>338</v>
      </c>
      <c r="B339" s="9" t="s">
        <v>732</v>
      </c>
      <c r="C339" s="32" t="s">
        <v>649</v>
      </c>
      <c r="D339" s="22" t="s">
        <v>650</v>
      </c>
      <c r="E339" s="22" t="s">
        <v>247</v>
      </c>
      <c r="F339" s="22" t="s">
        <v>248</v>
      </c>
      <c r="G339" s="23" t="s">
        <v>249</v>
      </c>
      <c r="H339" s="26">
        <v>17</v>
      </c>
      <c r="I339" s="27">
        <v>37400</v>
      </c>
      <c r="J339" s="29">
        <v>1.4999999999999999E-2</v>
      </c>
      <c r="K339" s="28">
        <v>561</v>
      </c>
      <c r="L339" s="13">
        <v>617.1</v>
      </c>
    </row>
    <row r="340" spans="1:12" ht="16.5" customHeight="1">
      <c r="A340" s="9">
        <f>ROW(상세내역[[#This Row],[순번]])-ROW(상세내역[[#Headers],[순번]])</f>
        <v>339</v>
      </c>
      <c r="B340" s="9" t="s">
        <v>732</v>
      </c>
      <c r="C340" s="32" t="s">
        <v>649</v>
      </c>
      <c r="D340" s="22" t="s">
        <v>650</v>
      </c>
      <c r="E340" s="22" t="s">
        <v>253</v>
      </c>
      <c r="F340" s="22" t="s">
        <v>254</v>
      </c>
      <c r="G340" s="23" t="s">
        <v>255</v>
      </c>
      <c r="H340" s="26">
        <v>20</v>
      </c>
      <c r="I340" s="27">
        <v>32000</v>
      </c>
      <c r="J340" s="29">
        <v>1.4999999999999999E-2</v>
      </c>
      <c r="K340" s="28">
        <v>480</v>
      </c>
      <c r="L340" s="13">
        <v>528</v>
      </c>
    </row>
    <row r="341" spans="1:12" ht="16.5" customHeight="1">
      <c r="A341" s="9">
        <f>ROW(상세내역[[#This Row],[순번]])-ROW(상세내역[[#Headers],[순번]])</f>
        <v>340</v>
      </c>
      <c r="B341" s="9" t="s">
        <v>732</v>
      </c>
      <c r="C341" s="32" t="s">
        <v>649</v>
      </c>
      <c r="D341" s="22" t="s">
        <v>650</v>
      </c>
      <c r="E341" s="22" t="s">
        <v>256</v>
      </c>
      <c r="F341" s="22" t="s">
        <v>257</v>
      </c>
      <c r="G341" s="23" t="s">
        <v>258</v>
      </c>
      <c r="H341" s="26">
        <v>19</v>
      </c>
      <c r="I341" s="27">
        <v>123500</v>
      </c>
      <c r="J341" s="29">
        <v>1.4999999999999999E-2</v>
      </c>
      <c r="K341" s="28">
        <v>1852.5</v>
      </c>
      <c r="L341" s="13">
        <v>2037.7500000000002</v>
      </c>
    </row>
    <row r="342" spans="1:12" ht="16.5" customHeight="1">
      <c r="A342" s="9">
        <f>ROW(상세내역[[#This Row],[순번]])-ROW(상세내역[[#Headers],[순번]])</f>
        <v>341</v>
      </c>
      <c r="B342" s="9" t="s">
        <v>732</v>
      </c>
      <c r="C342" s="32" t="s">
        <v>649</v>
      </c>
      <c r="D342" s="22" t="s">
        <v>650</v>
      </c>
      <c r="E342" s="22" t="s">
        <v>259</v>
      </c>
      <c r="F342" s="22" t="s">
        <v>260</v>
      </c>
      <c r="G342" s="23" t="s">
        <v>261</v>
      </c>
      <c r="H342" s="26">
        <v>20</v>
      </c>
      <c r="I342" s="27">
        <v>130600</v>
      </c>
      <c r="J342" s="29">
        <v>1.4999999999999999E-2</v>
      </c>
      <c r="K342" s="28">
        <v>1959</v>
      </c>
      <c r="L342" s="13">
        <v>2154.9</v>
      </c>
    </row>
    <row r="343" spans="1:12" ht="16.5" customHeight="1">
      <c r="A343" s="9">
        <f>ROW(상세내역[[#This Row],[순번]])-ROW(상세내역[[#Headers],[순번]])</f>
        <v>342</v>
      </c>
      <c r="B343" s="9" t="s">
        <v>732</v>
      </c>
      <c r="C343" s="32" t="s">
        <v>649</v>
      </c>
      <c r="D343" s="22" t="s">
        <v>650</v>
      </c>
      <c r="E343" s="22" t="s">
        <v>262</v>
      </c>
      <c r="F343" s="22" t="s">
        <v>263</v>
      </c>
      <c r="G343" s="23" t="s">
        <v>264</v>
      </c>
      <c r="H343" s="26">
        <v>8</v>
      </c>
      <c r="I343" s="27">
        <v>13440</v>
      </c>
      <c r="J343" s="29">
        <v>1.4999999999999999E-2</v>
      </c>
      <c r="K343" s="28">
        <v>201.6</v>
      </c>
      <c r="L343" s="13">
        <v>221.76000000000002</v>
      </c>
    </row>
    <row r="344" spans="1:12" ht="16.5" customHeight="1">
      <c r="A344" s="9">
        <f>ROW(상세내역[[#This Row],[순번]])-ROW(상세내역[[#Headers],[순번]])</f>
        <v>343</v>
      </c>
      <c r="B344" s="9" t="s">
        <v>732</v>
      </c>
      <c r="C344" s="32" t="s">
        <v>649</v>
      </c>
      <c r="D344" s="22" t="s">
        <v>650</v>
      </c>
      <c r="E344" s="22" t="s">
        <v>265</v>
      </c>
      <c r="F344" s="22" t="s">
        <v>266</v>
      </c>
      <c r="G344" s="23" t="s">
        <v>267</v>
      </c>
      <c r="H344" s="26">
        <v>8</v>
      </c>
      <c r="I344" s="27">
        <v>13440</v>
      </c>
      <c r="J344" s="29">
        <v>1.4999999999999999E-2</v>
      </c>
      <c r="K344" s="28">
        <v>201.6</v>
      </c>
      <c r="L344" s="13">
        <v>221.76000000000002</v>
      </c>
    </row>
    <row r="345" spans="1:12" ht="16.5" customHeight="1">
      <c r="A345" s="9">
        <f>ROW(상세내역[[#This Row],[순번]])-ROW(상세내역[[#Headers],[순번]])</f>
        <v>344</v>
      </c>
      <c r="B345" s="9" t="s">
        <v>732</v>
      </c>
      <c r="C345" s="32" t="s">
        <v>649</v>
      </c>
      <c r="D345" s="22" t="s">
        <v>650</v>
      </c>
      <c r="E345" s="22" t="s">
        <v>78</v>
      </c>
      <c r="F345" s="22" t="s">
        <v>79</v>
      </c>
      <c r="G345" s="23" t="s">
        <v>80</v>
      </c>
      <c r="H345" s="26">
        <v>8</v>
      </c>
      <c r="I345" s="27">
        <v>13440</v>
      </c>
      <c r="J345" s="29">
        <v>1.4999999999999999E-2</v>
      </c>
      <c r="K345" s="28">
        <v>201.6</v>
      </c>
      <c r="L345" s="13">
        <v>221.76000000000002</v>
      </c>
    </row>
    <row r="346" spans="1:12" ht="16.5" customHeight="1">
      <c r="A346" s="9">
        <f>ROW(상세내역[[#This Row],[순번]])-ROW(상세내역[[#Headers],[순번]])</f>
        <v>345</v>
      </c>
      <c r="B346" s="9" t="s">
        <v>732</v>
      </c>
      <c r="C346" s="32" t="s">
        <v>649</v>
      </c>
      <c r="D346" s="22" t="s">
        <v>650</v>
      </c>
      <c r="E346" s="22" t="s">
        <v>274</v>
      </c>
      <c r="F346" s="22" t="s">
        <v>275</v>
      </c>
      <c r="G346" s="23" t="s">
        <v>276</v>
      </c>
      <c r="H346" s="26">
        <v>7</v>
      </c>
      <c r="I346" s="27">
        <v>11760</v>
      </c>
      <c r="J346" s="29">
        <v>1.4999999999999999E-2</v>
      </c>
      <c r="K346" s="28">
        <v>176.4</v>
      </c>
      <c r="L346" s="13">
        <v>194.04000000000002</v>
      </c>
    </row>
    <row r="347" spans="1:12" ht="16.5" customHeight="1">
      <c r="A347" s="9">
        <f>ROW(상세내역[[#This Row],[순번]])-ROW(상세내역[[#Headers],[순번]])</f>
        <v>346</v>
      </c>
      <c r="B347" s="9" t="s">
        <v>732</v>
      </c>
      <c r="C347" s="32" t="s">
        <v>649</v>
      </c>
      <c r="D347" s="22" t="s">
        <v>650</v>
      </c>
      <c r="E347" s="22" t="s">
        <v>277</v>
      </c>
      <c r="F347" s="22" t="s">
        <v>278</v>
      </c>
      <c r="G347" s="23" t="s">
        <v>279</v>
      </c>
      <c r="H347" s="26">
        <v>11</v>
      </c>
      <c r="I347" s="27">
        <v>14850</v>
      </c>
      <c r="J347" s="29">
        <v>1.4999999999999999E-2</v>
      </c>
      <c r="K347" s="28">
        <v>222.75</v>
      </c>
      <c r="L347" s="13">
        <v>245.02500000000001</v>
      </c>
    </row>
    <row r="348" spans="1:12" ht="16.5" customHeight="1">
      <c r="A348" s="9">
        <f>ROW(상세내역[[#This Row],[순번]])-ROW(상세내역[[#Headers],[순번]])</f>
        <v>347</v>
      </c>
      <c r="B348" s="9" t="s">
        <v>732</v>
      </c>
      <c r="C348" s="32" t="s">
        <v>649</v>
      </c>
      <c r="D348" s="22" t="s">
        <v>650</v>
      </c>
      <c r="E348" s="22" t="s">
        <v>280</v>
      </c>
      <c r="F348" s="22" t="s">
        <v>315</v>
      </c>
      <c r="G348" s="23" t="s">
        <v>434</v>
      </c>
      <c r="H348" s="26">
        <v>10</v>
      </c>
      <c r="I348" s="27">
        <v>74400</v>
      </c>
      <c r="J348" s="29">
        <v>1.4999999999999999E-2</v>
      </c>
      <c r="K348" s="28">
        <v>1116</v>
      </c>
      <c r="L348" s="13">
        <v>1227.6000000000001</v>
      </c>
    </row>
    <row r="349" spans="1:12" ht="16.5" customHeight="1">
      <c r="A349" s="9">
        <f>ROW(상세내역[[#This Row],[순번]])-ROW(상세내역[[#Headers],[순번]])</f>
        <v>348</v>
      </c>
      <c r="B349" s="9" t="s">
        <v>732</v>
      </c>
      <c r="C349" s="32" t="s">
        <v>649</v>
      </c>
      <c r="D349" s="22" t="s">
        <v>650</v>
      </c>
      <c r="E349" s="22" t="s">
        <v>528</v>
      </c>
      <c r="F349" s="22" t="s">
        <v>529</v>
      </c>
      <c r="G349" s="23" t="s">
        <v>530</v>
      </c>
      <c r="H349" s="26">
        <v>10</v>
      </c>
      <c r="I349" s="27">
        <v>28400</v>
      </c>
      <c r="J349" s="29">
        <v>1.4999999999999999E-2</v>
      </c>
      <c r="K349" s="28">
        <v>426</v>
      </c>
      <c r="L349" s="13">
        <v>468.6</v>
      </c>
    </row>
    <row r="350" spans="1:12" ht="16.5" customHeight="1">
      <c r="A350" s="9">
        <f>ROW(상세내역[[#This Row],[순번]])-ROW(상세내역[[#Headers],[순번]])</f>
        <v>349</v>
      </c>
      <c r="B350" s="9" t="s">
        <v>732</v>
      </c>
      <c r="C350" s="32" t="s">
        <v>649</v>
      </c>
      <c r="D350" s="22" t="s">
        <v>650</v>
      </c>
      <c r="E350" s="22" t="s">
        <v>651</v>
      </c>
      <c r="F350" s="22" t="s">
        <v>652</v>
      </c>
      <c r="G350" s="23" t="s">
        <v>653</v>
      </c>
      <c r="H350" s="26">
        <v>10</v>
      </c>
      <c r="I350" s="27">
        <v>28400</v>
      </c>
      <c r="J350" s="29">
        <v>1.4999999999999999E-2</v>
      </c>
      <c r="K350" s="28">
        <v>426</v>
      </c>
      <c r="L350" s="13">
        <v>468.6</v>
      </c>
    </row>
    <row r="351" spans="1:12" ht="16.5" customHeight="1">
      <c r="A351" s="9">
        <f>ROW(상세내역[[#This Row],[순번]])-ROW(상세내역[[#Headers],[순번]])</f>
        <v>350</v>
      </c>
      <c r="B351" s="9" t="s">
        <v>732</v>
      </c>
      <c r="C351" s="32" t="s">
        <v>649</v>
      </c>
      <c r="D351" s="22" t="s">
        <v>650</v>
      </c>
      <c r="E351" s="22" t="s">
        <v>654</v>
      </c>
      <c r="F351" s="22" t="s">
        <v>655</v>
      </c>
      <c r="G351" s="23" t="s">
        <v>656</v>
      </c>
      <c r="H351" s="26">
        <v>12</v>
      </c>
      <c r="I351" s="27">
        <v>28680</v>
      </c>
      <c r="J351" s="29">
        <v>1.4999999999999999E-2</v>
      </c>
      <c r="K351" s="28">
        <v>430.2</v>
      </c>
      <c r="L351" s="13">
        <v>473.22</v>
      </c>
    </row>
    <row r="352" spans="1:12" ht="16.5" customHeight="1">
      <c r="A352" s="9">
        <f>ROW(상세내역[[#This Row],[순번]])-ROW(상세내역[[#Headers],[순번]])</f>
        <v>351</v>
      </c>
      <c r="B352" s="9" t="s">
        <v>732</v>
      </c>
      <c r="C352" s="32" t="s">
        <v>649</v>
      </c>
      <c r="D352" s="22" t="s">
        <v>650</v>
      </c>
      <c r="E352" s="22" t="s">
        <v>643</v>
      </c>
      <c r="F352" s="22" t="s">
        <v>644</v>
      </c>
      <c r="G352" s="23" t="s">
        <v>645</v>
      </c>
      <c r="H352" s="26">
        <v>12</v>
      </c>
      <c r="I352" s="27">
        <v>107880</v>
      </c>
      <c r="J352" s="29">
        <v>1.4999999999999999E-2</v>
      </c>
      <c r="K352" s="28">
        <v>1618.2</v>
      </c>
      <c r="L352" s="13">
        <v>1780.0200000000002</v>
      </c>
    </row>
    <row r="353" spans="1:12" ht="16.5" customHeight="1">
      <c r="A353" s="9">
        <f>ROW(상세내역[[#This Row],[순번]])-ROW(상세내역[[#Headers],[순번]])</f>
        <v>352</v>
      </c>
      <c r="B353" s="9" t="s">
        <v>732</v>
      </c>
      <c r="C353" s="32" t="s">
        <v>649</v>
      </c>
      <c r="D353" s="22" t="s">
        <v>650</v>
      </c>
      <c r="E353" s="22" t="s">
        <v>646</v>
      </c>
      <c r="F353" s="22" t="s">
        <v>647</v>
      </c>
      <c r="G353" s="23" t="s">
        <v>648</v>
      </c>
      <c r="H353" s="26">
        <v>12</v>
      </c>
      <c r="I353" s="27">
        <v>211560</v>
      </c>
      <c r="J353" s="29">
        <v>1.4999999999999999E-2</v>
      </c>
      <c r="K353" s="28">
        <v>3173.4</v>
      </c>
      <c r="L353" s="13">
        <v>3490.7400000000002</v>
      </c>
    </row>
    <row r="354" spans="1:12" ht="16.5" customHeight="1">
      <c r="A354" s="9">
        <f>ROW(상세내역[[#This Row],[순번]])-ROW(상세내역[[#Headers],[순번]])</f>
        <v>353</v>
      </c>
      <c r="B354" s="9" t="s">
        <v>732</v>
      </c>
      <c r="C354" s="32" t="s">
        <v>36</v>
      </c>
      <c r="D354" s="22" t="s">
        <v>37</v>
      </c>
      <c r="E354" s="22" t="s">
        <v>166</v>
      </c>
      <c r="F354" s="22" t="s">
        <v>504</v>
      </c>
      <c r="G354" s="23" t="s">
        <v>505</v>
      </c>
      <c r="H354" s="26">
        <v>3</v>
      </c>
      <c r="I354" s="27">
        <v>720000</v>
      </c>
      <c r="J354" s="29">
        <v>1.4999999999999999E-2</v>
      </c>
      <c r="K354" s="28">
        <v>10800</v>
      </c>
      <c r="L354" s="13">
        <v>11880.000000000002</v>
      </c>
    </row>
    <row r="355" spans="1:12" ht="16.5" customHeight="1">
      <c r="A355" s="9">
        <f>ROW(상세내역[[#This Row],[순번]])-ROW(상세내역[[#Headers],[순번]])</f>
        <v>354</v>
      </c>
      <c r="B355" s="9" t="s">
        <v>732</v>
      </c>
      <c r="C355" s="32" t="s">
        <v>36</v>
      </c>
      <c r="D355" s="22" t="s">
        <v>37</v>
      </c>
      <c r="E355" s="22" t="s">
        <v>166</v>
      </c>
      <c r="F355" s="22" t="s">
        <v>569</v>
      </c>
      <c r="G355" s="23" t="s">
        <v>570</v>
      </c>
      <c r="H355" s="26">
        <v>1</v>
      </c>
      <c r="I355" s="27">
        <v>240000</v>
      </c>
      <c r="J355" s="29">
        <v>1.4999999999999999E-2</v>
      </c>
      <c r="K355" s="28">
        <v>3600</v>
      </c>
      <c r="L355" s="13">
        <v>3960.0000000000005</v>
      </c>
    </row>
    <row r="356" spans="1:12" ht="16.5" customHeight="1">
      <c r="A356" s="9">
        <f>ROW(상세내역[[#This Row],[순번]])-ROW(상세내역[[#Headers],[순번]])</f>
        <v>355</v>
      </c>
      <c r="B356" s="9" t="s">
        <v>732</v>
      </c>
      <c r="C356" s="32" t="s">
        <v>36</v>
      </c>
      <c r="D356" s="22" t="s">
        <v>37</v>
      </c>
      <c r="E356" s="22" t="s">
        <v>38</v>
      </c>
      <c r="F356" s="22" t="s">
        <v>39</v>
      </c>
      <c r="G356" s="23" t="s">
        <v>40</v>
      </c>
      <c r="H356" s="26">
        <v>12</v>
      </c>
      <c r="I356" s="27">
        <v>282240</v>
      </c>
      <c r="J356" s="29">
        <v>1.4999999999999999E-2</v>
      </c>
      <c r="K356" s="28">
        <v>4233.5999999999995</v>
      </c>
      <c r="L356" s="13">
        <v>4656.96</v>
      </c>
    </row>
    <row r="357" spans="1:12" ht="16.5" customHeight="1">
      <c r="A357" s="9">
        <f>ROW(상세내역[[#This Row],[순번]])-ROW(상세내역[[#Headers],[순번]])</f>
        <v>356</v>
      </c>
      <c r="B357" s="9" t="s">
        <v>732</v>
      </c>
      <c r="C357" s="32" t="s">
        <v>36</v>
      </c>
      <c r="D357" s="22" t="s">
        <v>37</v>
      </c>
      <c r="E357" s="22" t="s">
        <v>41</v>
      </c>
      <c r="F357" s="22" t="s">
        <v>42</v>
      </c>
      <c r="G357" s="23" t="s">
        <v>43</v>
      </c>
      <c r="H357" s="26">
        <v>73</v>
      </c>
      <c r="I357" s="27">
        <v>3078410</v>
      </c>
      <c r="J357" s="29">
        <v>1.4999999999999999E-2</v>
      </c>
      <c r="K357" s="28">
        <v>46176.15</v>
      </c>
      <c r="L357" s="13">
        <v>50793.765000000007</v>
      </c>
    </row>
    <row r="358" spans="1:12" ht="16.5" customHeight="1">
      <c r="A358" s="9">
        <f>ROW(상세내역[[#This Row],[순번]])-ROW(상세내역[[#Headers],[순번]])</f>
        <v>357</v>
      </c>
      <c r="B358" s="9" t="s">
        <v>732</v>
      </c>
      <c r="C358" s="32" t="s">
        <v>36</v>
      </c>
      <c r="D358" s="22" t="s">
        <v>37</v>
      </c>
      <c r="E358" s="22" t="s">
        <v>44</v>
      </c>
      <c r="F358" s="22" t="s">
        <v>45</v>
      </c>
      <c r="G358" s="23" t="s">
        <v>46</v>
      </c>
      <c r="H358" s="26">
        <v>22</v>
      </c>
      <c r="I358" s="27">
        <v>775940</v>
      </c>
      <c r="J358" s="29">
        <v>1.4999999999999999E-2</v>
      </c>
      <c r="K358" s="28">
        <v>11639.1</v>
      </c>
      <c r="L358" s="13">
        <v>12803.010000000002</v>
      </c>
    </row>
    <row r="359" spans="1:12" ht="16.5" customHeight="1">
      <c r="A359" s="9">
        <f>ROW(상세내역[[#This Row],[순번]])-ROW(상세내역[[#Headers],[순번]])</f>
        <v>358</v>
      </c>
      <c r="B359" s="9" t="s">
        <v>732</v>
      </c>
      <c r="C359" s="32" t="s">
        <v>36</v>
      </c>
      <c r="D359" s="22" t="s">
        <v>37</v>
      </c>
      <c r="E359" s="22" t="s">
        <v>47</v>
      </c>
      <c r="F359" s="22" t="s">
        <v>48</v>
      </c>
      <c r="G359" s="23" t="s">
        <v>49</v>
      </c>
      <c r="H359" s="26">
        <v>327</v>
      </c>
      <c r="I359" s="27">
        <v>17942490</v>
      </c>
      <c r="J359" s="29">
        <v>1.4999999999999999E-2</v>
      </c>
      <c r="K359" s="28">
        <v>269137.34999999998</v>
      </c>
      <c r="L359" s="13">
        <v>296051.08500000002</v>
      </c>
    </row>
    <row r="360" spans="1:12" ht="16.5" customHeight="1">
      <c r="A360" s="9">
        <f>ROW(상세내역[[#This Row],[순번]])-ROW(상세내역[[#Headers],[순번]])</f>
        <v>359</v>
      </c>
      <c r="B360" s="9" t="s">
        <v>732</v>
      </c>
      <c r="C360" s="32" t="s">
        <v>36</v>
      </c>
      <c r="D360" s="22" t="s">
        <v>37</v>
      </c>
      <c r="E360" s="22" t="s">
        <v>403</v>
      </c>
      <c r="F360" s="22" t="s">
        <v>404</v>
      </c>
      <c r="G360" s="23" t="s">
        <v>405</v>
      </c>
      <c r="H360" s="26">
        <v>13</v>
      </c>
      <c r="I360" s="27">
        <v>917150</v>
      </c>
      <c r="J360" s="29">
        <v>1.4999999999999999E-2</v>
      </c>
      <c r="K360" s="28">
        <v>13757.25</v>
      </c>
      <c r="L360" s="13">
        <v>15132.975</v>
      </c>
    </row>
    <row r="361" spans="1:12" ht="16.5" customHeight="1">
      <c r="A361" s="9">
        <f>ROW(상세내역[[#This Row],[순번]])-ROW(상세내역[[#Headers],[순번]])</f>
        <v>360</v>
      </c>
      <c r="B361" s="9" t="s">
        <v>732</v>
      </c>
      <c r="C361" s="32" t="s">
        <v>36</v>
      </c>
      <c r="D361" s="22" t="s">
        <v>37</v>
      </c>
      <c r="E361" s="22" t="s">
        <v>50</v>
      </c>
      <c r="F361" s="22" t="s">
        <v>51</v>
      </c>
      <c r="G361" s="23" t="s">
        <v>52</v>
      </c>
      <c r="H361" s="26">
        <v>153</v>
      </c>
      <c r="I361" s="27">
        <v>1987470</v>
      </c>
      <c r="J361" s="29">
        <v>1.4999999999999999E-2</v>
      </c>
      <c r="K361" s="28">
        <v>29812.05</v>
      </c>
      <c r="L361" s="13">
        <v>32793.255000000005</v>
      </c>
    </row>
    <row r="362" spans="1:12" ht="16.5" customHeight="1">
      <c r="A362" s="9">
        <f>ROW(상세내역[[#This Row],[순번]])-ROW(상세내역[[#Headers],[순번]])</f>
        <v>361</v>
      </c>
      <c r="B362" s="9" t="s">
        <v>732</v>
      </c>
      <c r="C362" s="32" t="s">
        <v>36</v>
      </c>
      <c r="D362" s="22" t="s">
        <v>37</v>
      </c>
      <c r="E362" s="22" t="s">
        <v>53</v>
      </c>
      <c r="F362" s="22" t="s">
        <v>517</v>
      </c>
      <c r="G362" s="23" t="s">
        <v>518</v>
      </c>
      <c r="H362" s="26">
        <v>3</v>
      </c>
      <c r="I362" s="27">
        <v>32580</v>
      </c>
      <c r="J362" s="29">
        <v>1.4999999999999999E-2</v>
      </c>
      <c r="K362" s="28">
        <v>488.7</v>
      </c>
      <c r="L362" s="13">
        <v>537.57000000000005</v>
      </c>
    </row>
    <row r="363" spans="1:12" ht="16.5" customHeight="1">
      <c r="A363" s="9">
        <f>ROW(상세내역[[#This Row],[순번]])-ROW(상세내역[[#Headers],[순번]])</f>
        <v>362</v>
      </c>
      <c r="B363" s="9" t="s">
        <v>732</v>
      </c>
      <c r="C363" s="32" t="s">
        <v>36</v>
      </c>
      <c r="D363" s="22" t="s">
        <v>37</v>
      </c>
      <c r="E363" s="22" t="s">
        <v>333</v>
      </c>
      <c r="F363" s="22" t="s">
        <v>357</v>
      </c>
      <c r="G363" s="23" t="s">
        <v>358</v>
      </c>
      <c r="H363" s="26">
        <v>1</v>
      </c>
      <c r="I363" s="27">
        <v>41670</v>
      </c>
      <c r="J363" s="29">
        <v>1.4999999999999999E-2</v>
      </c>
      <c r="K363" s="28">
        <v>625.04999999999995</v>
      </c>
      <c r="L363" s="13">
        <v>687.55499999999995</v>
      </c>
    </row>
    <row r="364" spans="1:12" ht="16.5" customHeight="1">
      <c r="A364" s="9">
        <f>ROW(상세내역[[#This Row],[순번]])-ROW(상세내역[[#Headers],[순번]])</f>
        <v>363</v>
      </c>
      <c r="B364" s="9" t="s">
        <v>732</v>
      </c>
      <c r="C364" s="32" t="s">
        <v>36</v>
      </c>
      <c r="D364" s="22" t="s">
        <v>37</v>
      </c>
      <c r="E364" s="22" t="s">
        <v>57</v>
      </c>
      <c r="F364" s="22" t="s">
        <v>58</v>
      </c>
      <c r="G364" s="23" t="s">
        <v>59</v>
      </c>
      <c r="H364" s="26">
        <v>1</v>
      </c>
      <c r="I364" s="27">
        <v>10520</v>
      </c>
      <c r="J364" s="29">
        <v>1.4999999999999999E-2</v>
      </c>
      <c r="K364" s="28">
        <v>157.79999999999998</v>
      </c>
      <c r="L364" s="13">
        <v>173.57999999999998</v>
      </c>
    </row>
    <row r="365" spans="1:12" ht="16.5" customHeight="1">
      <c r="A365" s="9">
        <f>ROW(상세내역[[#This Row],[순번]])-ROW(상세내역[[#Headers],[순번]])</f>
        <v>364</v>
      </c>
      <c r="B365" s="9" t="s">
        <v>732</v>
      </c>
      <c r="C365" s="32" t="s">
        <v>36</v>
      </c>
      <c r="D365" s="22" t="s">
        <v>37</v>
      </c>
      <c r="E365" s="22" t="s">
        <v>60</v>
      </c>
      <c r="F365" s="22" t="s">
        <v>61</v>
      </c>
      <c r="G365" s="23" t="s">
        <v>62</v>
      </c>
      <c r="H365" s="26">
        <v>31</v>
      </c>
      <c r="I365" s="27">
        <v>80910</v>
      </c>
      <c r="J365" s="29">
        <v>1.4999999999999999E-2</v>
      </c>
      <c r="K365" s="28">
        <v>1213.6499999999999</v>
      </c>
      <c r="L365" s="13">
        <v>1335.0149999999999</v>
      </c>
    </row>
    <row r="366" spans="1:12" ht="16.5" customHeight="1">
      <c r="A366" s="9">
        <f>ROW(상세내역[[#This Row],[순번]])-ROW(상세내역[[#Headers],[순번]])</f>
        <v>365</v>
      </c>
      <c r="B366" s="9" t="s">
        <v>732</v>
      </c>
      <c r="C366" s="32" t="s">
        <v>36</v>
      </c>
      <c r="D366" s="22" t="s">
        <v>37</v>
      </c>
      <c r="E366" s="22" t="s">
        <v>63</v>
      </c>
      <c r="F366" s="22" t="s">
        <v>64</v>
      </c>
      <c r="G366" s="23" t="s">
        <v>65</v>
      </c>
      <c r="H366" s="26">
        <v>3</v>
      </c>
      <c r="I366" s="27">
        <v>7830</v>
      </c>
      <c r="J366" s="29">
        <v>1.4999999999999999E-2</v>
      </c>
      <c r="K366" s="28">
        <v>117.44999999999999</v>
      </c>
      <c r="L366" s="13">
        <v>129.19499999999999</v>
      </c>
    </row>
    <row r="367" spans="1:12" ht="16.5" customHeight="1">
      <c r="A367" s="9">
        <f>ROW(상세내역[[#This Row],[순번]])-ROW(상세내역[[#Headers],[순번]])</f>
        <v>366</v>
      </c>
      <c r="B367" s="9" t="s">
        <v>732</v>
      </c>
      <c r="C367" s="32" t="s">
        <v>36</v>
      </c>
      <c r="D367" s="22" t="s">
        <v>37</v>
      </c>
      <c r="E367" s="22" t="s">
        <v>66</v>
      </c>
      <c r="F367" s="22" t="s">
        <v>67</v>
      </c>
      <c r="G367" s="23" t="s">
        <v>68</v>
      </c>
      <c r="H367" s="26">
        <v>3</v>
      </c>
      <c r="I367" s="27">
        <v>29040</v>
      </c>
      <c r="J367" s="29">
        <v>1.4999999999999999E-2</v>
      </c>
      <c r="K367" s="28">
        <v>435.59999999999997</v>
      </c>
      <c r="L367" s="13">
        <v>479.16</v>
      </c>
    </row>
    <row r="368" spans="1:12" ht="16.5" customHeight="1">
      <c r="A368" s="9">
        <f>ROW(상세내역[[#This Row],[순번]])-ROW(상세내역[[#Headers],[순번]])</f>
        <v>367</v>
      </c>
      <c r="B368" s="9" t="s">
        <v>732</v>
      </c>
      <c r="C368" s="32" t="s">
        <v>36</v>
      </c>
      <c r="D368" s="22" t="s">
        <v>37</v>
      </c>
      <c r="E368" s="22" t="s">
        <v>685</v>
      </c>
      <c r="F368" s="22" t="s">
        <v>686</v>
      </c>
      <c r="G368" s="23" t="s">
        <v>687</v>
      </c>
      <c r="H368" s="26">
        <v>1</v>
      </c>
      <c r="I368" s="27">
        <v>12730</v>
      </c>
      <c r="J368" s="29">
        <v>1.4999999999999999E-2</v>
      </c>
      <c r="K368" s="28">
        <v>190.95</v>
      </c>
      <c r="L368" s="13">
        <v>210.04500000000002</v>
      </c>
    </row>
    <row r="369" spans="1:12" ht="16.5" customHeight="1">
      <c r="A369" s="9">
        <f>ROW(상세내역[[#This Row],[순번]])-ROW(상세내역[[#Headers],[순번]])</f>
        <v>368</v>
      </c>
      <c r="B369" s="9" t="s">
        <v>732</v>
      </c>
      <c r="C369" s="32" t="s">
        <v>36</v>
      </c>
      <c r="D369" s="22" t="s">
        <v>37</v>
      </c>
      <c r="E369" s="22" t="s">
        <v>213</v>
      </c>
      <c r="F369" s="22" t="s">
        <v>216</v>
      </c>
      <c r="G369" s="23" t="s">
        <v>217</v>
      </c>
      <c r="H369" s="26">
        <v>1</v>
      </c>
      <c r="I369" s="27">
        <v>1380</v>
      </c>
      <c r="J369" s="29">
        <v>1.4999999999999999E-2</v>
      </c>
      <c r="K369" s="28">
        <v>20.7</v>
      </c>
      <c r="L369" s="13">
        <v>22.77</v>
      </c>
    </row>
    <row r="370" spans="1:12" ht="16.5" customHeight="1">
      <c r="A370" s="9">
        <f>ROW(상세내역[[#This Row],[순번]])-ROW(상세내역[[#Headers],[순번]])</f>
        <v>369</v>
      </c>
      <c r="B370" s="9" t="s">
        <v>732</v>
      </c>
      <c r="C370" s="32" t="s">
        <v>36</v>
      </c>
      <c r="D370" s="22" t="s">
        <v>37</v>
      </c>
      <c r="E370" s="22" t="s">
        <v>69</v>
      </c>
      <c r="F370" s="22" t="s">
        <v>70</v>
      </c>
      <c r="G370" s="23" t="s">
        <v>71</v>
      </c>
      <c r="H370" s="26">
        <v>7</v>
      </c>
      <c r="I370" s="27">
        <v>11970</v>
      </c>
      <c r="J370" s="29">
        <v>1.4999999999999999E-2</v>
      </c>
      <c r="K370" s="28">
        <v>179.54999999999998</v>
      </c>
      <c r="L370" s="13">
        <v>197.505</v>
      </c>
    </row>
    <row r="371" spans="1:12" ht="16.5" customHeight="1">
      <c r="A371" s="9">
        <f>ROW(상세내역[[#This Row],[순번]])-ROW(상세내역[[#Headers],[순번]])</f>
        <v>370</v>
      </c>
      <c r="B371" s="9" t="s">
        <v>732</v>
      </c>
      <c r="C371" s="32" t="s">
        <v>36</v>
      </c>
      <c r="D371" s="22" t="s">
        <v>37</v>
      </c>
      <c r="E371" s="22" t="s">
        <v>72</v>
      </c>
      <c r="F371" s="22" t="s">
        <v>73</v>
      </c>
      <c r="G371" s="23" t="s">
        <v>74</v>
      </c>
      <c r="H371" s="26">
        <v>78</v>
      </c>
      <c r="I371" s="27">
        <v>675480</v>
      </c>
      <c r="J371" s="29">
        <v>1.4999999999999999E-2</v>
      </c>
      <c r="K371" s="28">
        <v>10132.199999999999</v>
      </c>
      <c r="L371" s="13">
        <v>11145.42</v>
      </c>
    </row>
    <row r="372" spans="1:12" ht="16.5" customHeight="1">
      <c r="A372" s="9">
        <f>ROW(상세내역[[#This Row],[순번]])-ROW(상세내역[[#Headers],[순번]])</f>
        <v>371</v>
      </c>
      <c r="B372" s="9" t="s">
        <v>732</v>
      </c>
      <c r="C372" s="32" t="s">
        <v>36</v>
      </c>
      <c r="D372" s="22" t="s">
        <v>37</v>
      </c>
      <c r="E372" s="22" t="s">
        <v>75</v>
      </c>
      <c r="F372" s="22" t="s">
        <v>76</v>
      </c>
      <c r="G372" s="23" t="s">
        <v>77</v>
      </c>
      <c r="H372" s="26">
        <v>39</v>
      </c>
      <c r="I372" s="27">
        <v>112710</v>
      </c>
      <c r="J372" s="29">
        <v>1.4999999999999999E-2</v>
      </c>
      <c r="K372" s="28">
        <v>1690.6499999999999</v>
      </c>
      <c r="L372" s="13">
        <v>1859.7149999999999</v>
      </c>
    </row>
    <row r="373" spans="1:12" ht="16.5" customHeight="1">
      <c r="A373" s="9">
        <f>ROW(상세내역[[#This Row],[순번]])-ROW(상세내역[[#Headers],[순번]])</f>
        <v>372</v>
      </c>
      <c r="B373" s="9" t="s">
        <v>732</v>
      </c>
      <c r="C373" s="32" t="s">
        <v>36</v>
      </c>
      <c r="D373" s="22" t="s">
        <v>37</v>
      </c>
      <c r="E373" s="22" t="s">
        <v>78</v>
      </c>
      <c r="F373" s="22" t="s">
        <v>79</v>
      </c>
      <c r="G373" s="23" t="s">
        <v>80</v>
      </c>
      <c r="H373" s="26">
        <v>76</v>
      </c>
      <c r="I373" s="27">
        <v>127680</v>
      </c>
      <c r="J373" s="29">
        <v>1.4999999999999999E-2</v>
      </c>
      <c r="K373" s="28">
        <v>1915.1999999999998</v>
      </c>
      <c r="L373" s="13">
        <v>2106.7199999999998</v>
      </c>
    </row>
    <row r="374" spans="1:12" ht="16.5" customHeight="1">
      <c r="A374" s="9">
        <f>ROW(상세내역[[#This Row],[순번]])-ROW(상세내역[[#Headers],[순번]])</f>
        <v>373</v>
      </c>
      <c r="B374" s="9" t="s">
        <v>732</v>
      </c>
      <c r="C374" s="32" t="s">
        <v>36</v>
      </c>
      <c r="D374" s="22" t="s">
        <v>37</v>
      </c>
      <c r="E374" s="22" t="s">
        <v>694</v>
      </c>
      <c r="F374" s="22" t="s">
        <v>695</v>
      </c>
      <c r="G374" s="23" t="s">
        <v>696</v>
      </c>
      <c r="H374" s="26">
        <v>6</v>
      </c>
      <c r="I374" s="27">
        <v>108900</v>
      </c>
      <c r="J374" s="29">
        <v>1.4999999999999999E-2</v>
      </c>
      <c r="K374" s="28">
        <v>1633.5</v>
      </c>
      <c r="L374" s="13">
        <v>1796.8500000000001</v>
      </c>
    </row>
    <row r="375" spans="1:12" ht="16.5" customHeight="1">
      <c r="A375" s="9">
        <f>ROW(상세내역[[#This Row],[순번]])-ROW(상세내역[[#Headers],[순번]])</f>
        <v>374</v>
      </c>
      <c r="B375" s="9" t="s">
        <v>732</v>
      </c>
      <c r="C375" s="32" t="s">
        <v>36</v>
      </c>
      <c r="D375" s="22" t="s">
        <v>37</v>
      </c>
      <c r="E375" s="22" t="s">
        <v>466</v>
      </c>
      <c r="F375" s="22" t="s">
        <v>467</v>
      </c>
      <c r="G375" s="23" t="s">
        <v>468</v>
      </c>
      <c r="H375" s="26">
        <v>10</v>
      </c>
      <c r="I375" s="27">
        <v>117900</v>
      </c>
      <c r="J375" s="29">
        <v>1.4999999999999999E-2</v>
      </c>
      <c r="K375" s="28">
        <v>1768.5</v>
      </c>
      <c r="L375" s="13">
        <v>1945.3500000000001</v>
      </c>
    </row>
    <row r="376" spans="1:12" ht="16.5" customHeight="1">
      <c r="A376" s="9">
        <f>ROW(상세내역[[#This Row],[순번]])-ROW(상세내역[[#Headers],[순번]])</f>
        <v>375</v>
      </c>
      <c r="B376" s="9" t="s">
        <v>732</v>
      </c>
      <c r="C376" s="32" t="s">
        <v>36</v>
      </c>
      <c r="D376" s="22" t="s">
        <v>37</v>
      </c>
      <c r="E376" s="22" t="s">
        <v>345</v>
      </c>
      <c r="F376" s="22" t="s">
        <v>346</v>
      </c>
      <c r="G376" s="23" t="s">
        <v>585</v>
      </c>
      <c r="H376" s="26">
        <v>1</v>
      </c>
      <c r="I376" s="27">
        <v>14130</v>
      </c>
      <c r="J376" s="29">
        <v>1.4999999999999999E-2</v>
      </c>
      <c r="K376" s="28">
        <v>211.95</v>
      </c>
      <c r="L376" s="13">
        <v>233.14500000000001</v>
      </c>
    </row>
    <row r="377" spans="1:12" ht="16.5" customHeight="1">
      <c r="A377" s="9">
        <f>ROW(상세내역[[#This Row],[순번]])-ROW(상세내역[[#Headers],[순번]])</f>
        <v>376</v>
      </c>
      <c r="B377" s="9" t="s">
        <v>732</v>
      </c>
      <c r="C377" s="32" t="s">
        <v>36</v>
      </c>
      <c r="D377" s="22" t="s">
        <v>37</v>
      </c>
      <c r="E377" s="22" t="s">
        <v>81</v>
      </c>
      <c r="F377" s="22" t="s">
        <v>82</v>
      </c>
      <c r="G377" s="23" t="s">
        <v>83</v>
      </c>
      <c r="H377" s="26">
        <v>1</v>
      </c>
      <c r="I377" s="27">
        <v>14130</v>
      </c>
      <c r="J377" s="29">
        <v>1.4999999999999999E-2</v>
      </c>
      <c r="K377" s="28">
        <v>211.95</v>
      </c>
      <c r="L377" s="13">
        <v>233.14500000000001</v>
      </c>
    </row>
    <row r="378" spans="1:12" ht="16.5" customHeight="1">
      <c r="A378" s="9">
        <f>ROW(상세내역[[#This Row],[순번]])-ROW(상세내역[[#Headers],[순번]])</f>
        <v>377</v>
      </c>
      <c r="B378" s="9" t="s">
        <v>732</v>
      </c>
      <c r="C378" s="32" t="s">
        <v>36</v>
      </c>
      <c r="D378" s="22" t="s">
        <v>37</v>
      </c>
      <c r="E378" s="22" t="s">
        <v>702</v>
      </c>
      <c r="F378" s="22" t="s">
        <v>703</v>
      </c>
      <c r="G378" s="23" t="s">
        <v>704</v>
      </c>
      <c r="H378" s="26">
        <v>2</v>
      </c>
      <c r="I378" s="27">
        <v>22820</v>
      </c>
      <c r="J378" s="29">
        <v>1.4999999999999999E-2</v>
      </c>
      <c r="K378" s="28">
        <v>342.3</v>
      </c>
      <c r="L378" s="13">
        <v>376.53000000000003</v>
      </c>
    </row>
    <row r="379" spans="1:12" ht="16.5" customHeight="1">
      <c r="A379" s="9">
        <f>ROW(상세내역[[#This Row],[순번]])-ROW(상세내역[[#Headers],[순번]])</f>
        <v>378</v>
      </c>
      <c r="B379" s="9" t="s">
        <v>732</v>
      </c>
      <c r="C379" s="32" t="s">
        <v>36</v>
      </c>
      <c r="D379" s="22" t="s">
        <v>37</v>
      </c>
      <c r="E379" s="22" t="s">
        <v>571</v>
      </c>
      <c r="F379" s="22" t="s">
        <v>572</v>
      </c>
      <c r="G379" s="23" t="s">
        <v>573</v>
      </c>
      <c r="H379" s="26">
        <v>1</v>
      </c>
      <c r="I379" s="27">
        <v>11410</v>
      </c>
      <c r="J379" s="29">
        <v>1.4999999999999999E-2</v>
      </c>
      <c r="K379" s="28">
        <v>171.15</v>
      </c>
      <c r="L379" s="13">
        <v>188.26500000000001</v>
      </c>
    </row>
    <row r="380" spans="1:12" ht="16.5" customHeight="1">
      <c r="A380" s="9">
        <f>ROW(상세내역[[#This Row],[순번]])-ROW(상세내역[[#Headers],[순번]])</f>
        <v>379</v>
      </c>
      <c r="B380" s="9" t="s">
        <v>732</v>
      </c>
      <c r="C380" s="32" t="s">
        <v>36</v>
      </c>
      <c r="D380" s="22" t="s">
        <v>37</v>
      </c>
      <c r="E380" s="22" t="s">
        <v>84</v>
      </c>
      <c r="F380" s="22" t="s">
        <v>398</v>
      </c>
      <c r="G380" s="23" t="s">
        <v>399</v>
      </c>
      <c r="H380" s="26">
        <v>7</v>
      </c>
      <c r="I380" s="27">
        <v>142660</v>
      </c>
      <c r="J380" s="29">
        <v>1.4999999999999999E-2</v>
      </c>
      <c r="K380" s="28">
        <v>2139.9</v>
      </c>
      <c r="L380" s="13">
        <v>2353.8900000000003</v>
      </c>
    </row>
    <row r="381" spans="1:12" ht="16.5" customHeight="1">
      <c r="A381" s="9">
        <f>ROW(상세내역[[#This Row],[순번]])-ROW(상세내역[[#Headers],[순번]])</f>
        <v>380</v>
      </c>
      <c r="B381" s="9" t="s">
        <v>732</v>
      </c>
      <c r="C381" s="32" t="s">
        <v>36</v>
      </c>
      <c r="D381" s="22" t="s">
        <v>37</v>
      </c>
      <c r="E381" s="22" t="s">
        <v>85</v>
      </c>
      <c r="F381" s="22" t="s">
        <v>86</v>
      </c>
      <c r="G381" s="23" t="s">
        <v>87</v>
      </c>
      <c r="H381" s="26">
        <v>7</v>
      </c>
      <c r="I381" s="27">
        <v>99120</v>
      </c>
      <c r="J381" s="29">
        <v>1.4999999999999999E-2</v>
      </c>
      <c r="K381" s="28">
        <v>1486.8</v>
      </c>
      <c r="L381" s="13">
        <v>1635.48</v>
      </c>
    </row>
    <row r="382" spans="1:12" ht="16.5" customHeight="1">
      <c r="A382" s="9">
        <f>ROW(상세내역[[#This Row],[순번]])-ROW(상세내역[[#Headers],[순번]])</f>
        <v>381</v>
      </c>
      <c r="B382" s="9" t="s">
        <v>732</v>
      </c>
      <c r="C382" s="32" t="s">
        <v>36</v>
      </c>
      <c r="D382" s="22" t="s">
        <v>37</v>
      </c>
      <c r="E382" s="22" t="s">
        <v>91</v>
      </c>
      <c r="F382" s="22" t="s">
        <v>92</v>
      </c>
      <c r="G382" s="23" t="s">
        <v>93</v>
      </c>
      <c r="H382" s="26">
        <v>1</v>
      </c>
      <c r="I382" s="27">
        <v>11310</v>
      </c>
      <c r="J382" s="29">
        <v>1.4999999999999999E-2</v>
      </c>
      <c r="K382" s="28">
        <v>169.65</v>
      </c>
      <c r="L382" s="13">
        <v>186.61500000000001</v>
      </c>
    </row>
    <row r="383" spans="1:12" ht="16.5" customHeight="1">
      <c r="A383" s="9">
        <f>ROW(상세내역[[#This Row],[순번]])-ROW(상세내역[[#Headers],[순번]])</f>
        <v>382</v>
      </c>
      <c r="B383" s="9" t="s">
        <v>732</v>
      </c>
      <c r="C383" s="32" t="s">
        <v>36</v>
      </c>
      <c r="D383" s="22" t="s">
        <v>37</v>
      </c>
      <c r="E383" s="22" t="s">
        <v>528</v>
      </c>
      <c r="F383" s="22" t="s">
        <v>529</v>
      </c>
      <c r="G383" s="23" t="s">
        <v>530</v>
      </c>
      <c r="H383" s="26">
        <v>9</v>
      </c>
      <c r="I383" s="27">
        <v>25560</v>
      </c>
      <c r="J383" s="29">
        <v>1.4999999999999999E-2</v>
      </c>
      <c r="K383" s="28">
        <v>383.4</v>
      </c>
      <c r="L383" s="13">
        <v>421.74</v>
      </c>
    </row>
    <row r="384" spans="1:12" ht="16.5" customHeight="1">
      <c r="A384" s="9">
        <f>ROW(상세내역[[#This Row],[순번]])-ROW(상세내역[[#Headers],[순번]])</f>
        <v>383</v>
      </c>
      <c r="B384" s="9" t="s">
        <v>732</v>
      </c>
      <c r="C384" s="32" t="s">
        <v>36</v>
      </c>
      <c r="D384" s="22" t="s">
        <v>37</v>
      </c>
      <c r="E384" s="22" t="s">
        <v>483</v>
      </c>
      <c r="F384" s="22" t="s">
        <v>484</v>
      </c>
      <c r="G384" s="23" t="s">
        <v>485</v>
      </c>
      <c r="H384" s="26">
        <v>2</v>
      </c>
      <c r="I384" s="27">
        <v>16260</v>
      </c>
      <c r="J384" s="29">
        <v>1.4999999999999999E-2</v>
      </c>
      <c r="K384" s="28">
        <v>243.89999999999998</v>
      </c>
      <c r="L384" s="13">
        <v>268.29000000000002</v>
      </c>
    </row>
    <row r="385" spans="1:12" ht="16.5" customHeight="1">
      <c r="A385" s="9">
        <f>ROW(상세내역[[#This Row],[순번]])-ROW(상세내역[[#Headers],[순번]])</f>
        <v>384</v>
      </c>
      <c r="B385" s="9" t="s">
        <v>732</v>
      </c>
      <c r="C385" s="32" t="s">
        <v>36</v>
      </c>
      <c r="D385" s="22" t="s">
        <v>37</v>
      </c>
      <c r="E385" s="22" t="s">
        <v>100</v>
      </c>
      <c r="F385" s="22" t="s">
        <v>101</v>
      </c>
      <c r="G385" s="23" t="s">
        <v>102</v>
      </c>
      <c r="H385" s="26">
        <v>3</v>
      </c>
      <c r="I385" s="27">
        <v>37650</v>
      </c>
      <c r="J385" s="29">
        <v>1.4999999999999999E-2</v>
      </c>
      <c r="K385" s="28">
        <v>564.75</v>
      </c>
      <c r="L385" s="13">
        <v>621.22500000000002</v>
      </c>
    </row>
    <row r="386" spans="1:12" ht="16.5" customHeight="1">
      <c r="A386" s="9">
        <f>ROW(상세내역[[#This Row],[순번]])-ROW(상세내역[[#Headers],[순번]])</f>
        <v>385</v>
      </c>
      <c r="B386" s="9" t="s">
        <v>732</v>
      </c>
      <c r="C386" s="32" t="s">
        <v>36</v>
      </c>
      <c r="D386" s="22" t="s">
        <v>37</v>
      </c>
      <c r="E386" s="22" t="s">
        <v>103</v>
      </c>
      <c r="F386" s="22" t="s">
        <v>104</v>
      </c>
      <c r="G386" s="23" t="s">
        <v>105</v>
      </c>
      <c r="H386" s="26">
        <v>27</v>
      </c>
      <c r="I386" s="27">
        <v>377190</v>
      </c>
      <c r="J386" s="29">
        <v>1.4999999999999999E-2</v>
      </c>
      <c r="K386" s="28">
        <v>5657.8499999999995</v>
      </c>
      <c r="L386" s="13">
        <v>6223.6350000000002</v>
      </c>
    </row>
    <row r="387" spans="1:12" ht="16.5" customHeight="1">
      <c r="A387" s="9">
        <f>ROW(상세내역[[#This Row],[순번]])-ROW(상세내역[[#Headers],[순번]])</f>
        <v>386</v>
      </c>
      <c r="B387" s="9" t="s">
        <v>732</v>
      </c>
      <c r="C387" s="32" t="s">
        <v>36</v>
      </c>
      <c r="D387" s="22" t="s">
        <v>37</v>
      </c>
      <c r="E387" s="22" t="s">
        <v>429</v>
      </c>
      <c r="F387" s="22" t="s">
        <v>430</v>
      </c>
      <c r="G387" s="23" t="s">
        <v>431</v>
      </c>
      <c r="H387" s="26">
        <v>1</v>
      </c>
      <c r="I387" s="27">
        <v>15070</v>
      </c>
      <c r="J387" s="29">
        <v>1.4999999999999999E-2</v>
      </c>
      <c r="K387" s="28">
        <v>226.04999999999998</v>
      </c>
      <c r="L387" s="13">
        <v>248.655</v>
      </c>
    </row>
    <row r="388" spans="1:12" ht="16.5" customHeight="1">
      <c r="A388" s="9">
        <f>ROW(상세내역[[#This Row],[순번]])-ROW(상세내역[[#Headers],[순번]])</f>
        <v>387</v>
      </c>
      <c r="B388" s="9" t="s">
        <v>732</v>
      </c>
      <c r="C388" s="32" t="s">
        <v>36</v>
      </c>
      <c r="D388" s="22" t="s">
        <v>37</v>
      </c>
      <c r="E388" s="22" t="s">
        <v>546</v>
      </c>
      <c r="F388" s="22" t="s">
        <v>547</v>
      </c>
      <c r="G388" s="23" t="s">
        <v>548</v>
      </c>
      <c r="H388" s="26">
        <v>2</v>
      </c>
      <c r="I388" s="27">
        <v>31380</v>
      </c>
      <c r="J388" s="29">
        <v>1.4999999999999999E-2</v>
      </c>
      <c r="K388" s="28">
        <v>470.7</v>
      </c>
      <c r="L388" s="13">
        <v>517.77</v>
      </c>
    </row>
    <row r="389" spans="1:12" ht="16.5" customHeight="1">
      <c r="A389" s="9">
        <f>ROW(상세내역[[#This Row],[순번]])-ROW(상세내역[[#Headers],[순번]])</f>
        <v>388</v>
      </c>
      <c r="B389" s="9" t="s">
        <v>732</v>
      </c>
      <c r="C389" s="32" t="s">
        <v>36</v>
      </c>
      <c r="D389" s="22" t="s">
        <v>37</v>
      </c>
      <c r="E389" s="22" t="s">
        <v>106</v>
      </c>
      <c r="F389" s="22" t="s">
        <v>107</v>
      </c>
      <c r="G389" s="23" t="s">
        <v>108</v>
      </c>
      <c r="H389" s="26">
        <v>7</v>
      </c>
      <c r="I389" s="27">
        <v>111930</v>
      </c>
      <c r="J389" s="29">
        <v>1.4999999999999999E-2</v>
      </c>
      <c r="K389" s="28">
        <v>1678.95</v>
      </c>
      <c r="L389" s="13">
        <v>1846.8450000000003</v>
      </c>
    </row>
    <row r="390" spans="1:12" ht="16.5" customHeight="1">
      <c r="A390" s="9">
        <f>ROW(상세내역[[#This Row],[순번]])-ROW(상세내역[[#Headers],[순번]])</f>
        <v>389</v>
      </c>
      <c r="B390" s="9" t="s">
        <v>732</v>
      </c>
      <c r="C390" s="32" t="s">
        <v>36</v>
      </c>
      <c r="D390" s="22" t="s">
        <v>37</v>
      </c>
      <c r="E390" s="22" t="s">
        <v>519</v>
      </c>
      <c r="F390" s="22" t="s">
        <v>520</v>
      </c>
      <c r="G390" s="23" t="s">
        <v>521</v>
      </c>
      <c r="H390" s="26">
        <v>1</v>
      </c>
      <c r="I390" s="27">
        <v>23820</v>
      </c>
      <c r="J390" s="29">
        <v>1.4999999999999999E-2</v>
      </c>
      <c r="K390" s="28">
        <v>357.3</v>
      </c>
      <c r="L390" s="13">
        <v>393.03000000000003</v>
      </c>
    </row>
    <row r="391" spans="1:12" ht="16.5" customHeight="1">
      <c r="A391" s="9">
        <f>ROW(상세내역[[#This Row],[순번]])-ROW(상세내역[[#Headers],[순번]])</f>
        <v>390</v>
      </c>
      <c r="B391" s="9" t="s">
        <v>732</v>
      </c>
      <c r="C391" s="32" t="s">
        <v>36</v>
      </c>
      <c r="D391" s="22" t="s">
        <v>37</v>
      </c>
      <c r="E391" s="22" t="s">
        <v>109</v>
      </c>
      <c r="F391" s="22" t="s">
        <v>110</v>
      </c>
      <c r="G391" s="23" t="s">
        <v>111</v>
      </c>
      <c r="H391" s="26">
        <v>62</v>
      </c>
      <c r="I391" s="27">
        <v>675800</v>
      </c>
      <c r="J391" s="29">
        <v>1.4999999999999999E-2</v>
      </c>
      <c r="K391" s="28">
        <v>10137</v>
      </c>
      <c r="L391" s="13">
        <v>11150.7</v>
      </c>
    </row>
    <row r="392" spans="1:12" ht="16.5" customHeight="1">
      <c r="A392" s="9">
        <f>ROW(상세내역[[#This Row],[순번]])-ROW(상세내역[[#Headers],[순번]])</f>
        <v>391</v>
      </c>
      <c r="B392" s="9" t="s">
        <v>732</v>
      </c>
      <c r="C392" s="32" t="s">
        <v>36</v>
      </c>
      <c r="D392" s="22" t="s">
        <v>37</v>
      </c>
      <c r="E392" s="22" t="s">
        <v>112</v>
      </c>
      <c r="F392" s="22" t="s">
        <v>113</v>
      </c>
      <c r="G392" s="23" t="s">
        <v>114</v>
      </c>
      <c r="H392" s="26">
        <v>1</v>
      </c>
      <c r="I392" s="27">
        <v>10900</v>
      </c>
      <c r="J392" s="29">
        <v>1.4999999999999999E-2</v>
      </c>
      <c r="K392" s="28">
        <v>163.5</v>
      </c>
      <c r="L392" s="13">
        <v>179.85000000000002</v>
      </c>
    </row>
    <row r="393" spans="1:12" ht="16.5" customHeight="1">
      <c r="A393" s="9">
        <f>ROW(상세내역[[#This Row],[순번]])-ROW(상세내역[[#Headers],[순번]])</f>
        <v>392</v>
      </c>
      <c r="B393" s="9" t="s">
        <v>732</v>
      </c>
      <c r="C393" s="32" t="s">
        <v>36</v>
      </c>
      <c r="D393" s="22" t="s">
        <v>37</v>
      </c>
      <c r="E393" s="22" t="s">
        <v>115</v>
      </c>
      <c r="F393" s="22" t="s">
        <v>116</v>
      </c>
      <c r="G393" s="23" t="s">
        <v>117</v>
      </c>
      <c r="H393" s="26">
        <v>1</v>
      </c>
      <c r="I393" s="27">
        <v>10900</v>
      </c>
      <c r="J393" s="29">
        <v>1.4999999999999999E-2</v>
      </c>
      <c r="K393" s="28">
        <v>163.5</v>
      </c>
      <c r="L393" s="13">
        <v>179.85000000000002</v>
      </c>
    </row>
    <row r="394" spans="1:12" ht="16.5" customHeight="1">
      <c r="A394" s="9">
        <f>ROW(상세내역[[#This Row],[순번]])-ROW(상세내역[[#Headers],[순번]])</f>
        <v>393</v>
      </c>
      <c r="B394" s="9" t="s">
        <v>732</v>
      </c>
      <c r="C394" s="32" t="s">
        <v>36</v>
      </c>
      <c r="D394" s="22" t="s">
        <v>37</v>
      </c>
      <c r="E394" s="22" t="s">
        <v>118</v>
      </c>
      <c r="F394" s="22" t="s">
        <v>119</v>
      </c>
      <c r="G394" s="23" t="s">
        <v>120</v>
      </c>
      <c r="H394" s="26">
        <v>48</v>
      </c>
      <c r="I394" s="27">
        <v>681120</v>
      </c>
      <c r="J394" s="29">
        <v>1.4999999999999999E-2</v>
      </c>
      <c r="K394" s="28">
        <v>10216.799999999999</v>
      </c>
      <c r="L394" s="13">
        <v>11238.48</v>
      </c>
    </row>
    <row r="395" spans="1:12" ht="16.5" customHeight="1">
      <c r="A395" s="9">
        <f>ROW(상세내역[[#This Row],[순번]])-ROW(상세내역[[#Headers],[순번]])</f>
        <v>394</v>
      </c>
      <c r="B395" s="9" t="s">
        <v>732</v>
      </c>
      <c r="C395" s="32" t="s">
        <v>36</v>
      </c>
      <c r="D395" s="22" t="s">
        <v>37</v>
      </c>
      <c r="E395" s="22" t="s">
        <v>121</v>
      </c>
      <c r="F395" s="22" t="s">
        <v>122</v>
      </c>
      <c r="G395" s="23" t="s">
        <v>123</v>
      </c>
      <c r="H395" s="26">
        <v>48</v>
      </c>
      <c r="I395" s="27">
        <v>822720</v>
      </c>
      <c r="J395" s="29">
        <v>1.4999999999999999E-2</v>
      </c>
      <c r="K395" s="28">
        <v>12340.8</v>
      </c>
      <c r="L395" s="13">
        <v>13574.880000000001</v>
      </c>
    </row>
    <row r="396" spans="1:12" ht="16.5" customHeight="1">
      <c r="A396" s="9">
        <f>ROW(상세내역[[#This Row],[순번]])-ROW(상세내역[[#Headers],[순번]])</f>
        <v>395</v>
      </c>
      <c r="B396" s="9" t="s">
        <v>732</v>
      </c>
      <c r="C396" s="32" t="s">
        <v>36</v>
      </c>
      <c r="D396" s="22" t="s">
        <v>37</v>
      </c>
      <c r="E396" s="22" t="s">
        <v>522</v>
      </c>
      <c r="F396" s="22" t="s">
        <v>523</v>
      </c>
      <c r="G396" s="23" t="s">
        <v>524</v>
      </c>
      <c r="H396" s="26">
        <v>2</v>
      </c>
      <c r="I396" s="27">
        <v>5200</v>
      </c>
      <c r="J396" s="29">
        <v>1.4999999999999999E-2</v>
      </c>
      <c r="K396" s="28">
        <v>78</v>
      </c>
      <c r="L396" s="13">
        <v>85.800000000000011</v>
      </c>
    </row>
    <row r="397" spans="1:12" ht="16.5" customHeight="1">
      <c r="A397" s="9">
        <f>ROW(상세내역[[#This Row],[순번]])-ROW(상세내역[[#Headers],[순번]])</f>
        <v>396</v>
      </c>
      <c r="B397" s="9" t="s">
        <v>732</v>
      </c>
      <c r="C397" s="32" t="s">
        <v>36</v>
      </c>
      <c r="D397" s="22" t="s">
        <v>37</v>
      </c>
      <c r="E397" s="22" t="s">
        <v>798</v>
      </c>
      <c r="F397" s="22" t="s">
        <v>799</v>
      </c>
      <c r="G397" s="23" t="s">
        <v>800</v>
      </c>
      <c r="H397" s="26">
        <v>2</v>
      </c>
      <c r="I397" s="27">
        <v>4840</v>
      </c>
      <c r="J397" s="29">
        <v>1.4999999999999999E-2</v>
      </c>
      <c r="K397" s="28">
        <v>72.599999999999994</v>
      </c>
      <c r="L397" s="13">
        <v>79.86</v>
      </c>
    </row>
    <row r="398" spans="1:12" ht="16.5" customHeight="1">
      <c r="A398" s="9">
        <f>ROW(상세내역[[#This Row],[순번]])-ROW(상세내역[[#Headers],[순번]])</f>
        <v>397</v>
      </c>
      <c r="B398" s="9" t="s">
        <v>732</v>
      </c>
      <c r="C398" s="32" t="s">
        <v>36</v>
      </c>
      <c r="D398" s="22" t="s">
        <v>37</v>
      </c>
      <c r="E398" s="22" t="s">
        <v>133</v>
      </c>
      <c r="F398" s="22" t="s">
        <v>134</v>
      </c>
      <c r="G398" s="23" t="s">
        <v>135</v>
      </c>
      <c r="H398" s="26">
        <v>5</v>
      </c>
      <c r="I398" s="27">
        <v>281050</v>
      </c>
      <c r="J398" s="29">
        <v>1.4999999999999999E-2</v>
      </c>
      <c r="K398" s="28">
        <v>4215.75</v>
      </c>
      <c r="L398" s="13">
        <v>4637.3250000000007</v>
      </c>
    </row>
    <row r="399" spans="1:12" ht="16.5" customHeight="1">
      <c r="A399" s="9">
        <f>ROW(상세내역[[#This Row],[순번]])-ROW(상세내역[[#Headers],[순번]])</f>
        <v>398</v>
      </c>
      <c r="B399" s="9" t="s">
        <v>732</v>
      </c>
      <c r="C399" s="32" t="s">
        <v>36</v>
      </c>
      <c r="D399" s="22" t="s">
        <v>37</v>
      </c>
      <c r="E399" s="22" t="s">
        <v>136</v>
      </c>
      <c r="F399" s="22" t="s">
        <v>137</v>
      </c>
      <c r="G399" s="23" t="s">
        <v>138</v>
      </c>
      <c r="H399" s="26">
        <v>2</v>
      </c>
      <c r="I399" s="27">
        <v>149060</v>
      </c>
      <c r="J399" s="29">
        <v>1.4999999999999999E-2</v>
      </c>
      <c r="K399" s="28">
        <v>2235.9</v>
      </c>
      <c r="L399" s="13">
        <v>2459.4900000000002</v>
      </c>
    </row>
    <row r="400" spans="1:12" ht="16.5" customHeight="1">
      <c r="A400" s="9">
        <f>ROW(상세내역[[#This Row],[순번]])-ROW(상세내역[[#Headers],[순번]])</f>
        <v>399</v>
      </c>
      <c r="B400" s="9" t="s">
        <v>732</v>
      </c>
      <c r="C400" s="32" t="s">
        <v>36</v>
      </c>
      <c r="D400" s="22" t="s">
        <v>37</v>
      </c>
      <c r="E400" s="22" t="s">
        <v>142</v>
      </c>
      <c r="F400" s="22" t="s">
        <v>143</v>
      </c>
      <c r="G400" s="23" t="s">
        <v>144</v>
      </c>
      <c r="H400" s="26">
        <v>5</v>
      </c>
      <c r="I400" s="27">
        <v>420100</v>
      </c>
      <c r="J400" s="29">
        <v>1.4999999999999999E-2</v>
      </c>
      <c r="K400" s="28">
        <v>6301.5</v>
      </c>
      <c r="L400" s="13">
        <v>6931.6500000000005</v>
      </c>
    </row>
    <row r="401" spans="1:12" ht="16.5" customHeight="1">
      <c r="A401" s="9">
        <f>ROW(상세내역[[#This Row],[순번]])-ROW(상세내역[[#Headers],[순번]])</f>
        <v>400</v>
      </c>
      <c r="B401" s="9" t="s">
        <v>732</v>
      </c>
      <c r="C401" s="32" t="s">
        <v>36</v>
      </c>
      <c r="D401" s="22" t="s">
        <v>37</v>
      </c>
      <c r="E401" s="22" t="s">
        <v>145</v>
      </c>
      <c r="F401" s="22" t="s">
        <v>146</v>
      </c>
      <c r="G401" s="23" t="s">
        <v>147</v>
      </c>
      <c r="H401" s="26">
        <v>36</v>
      </c>
      <c r="I401" s="27">
        <v>70200</v>
      </c>
      <c r="J401" s="29">
        <v>1.4999999999999999E-2</v>
      </c>
      <c r="K401" s="28">
        <v>1053</v>
      </c>
      <c r="L401" s="13">
        <v>1158.3000000000002</v>
      </c>
    </row>
    <row r="402" spans="1:12" ht="16.5" customHeight="1">
      <c r="A402" s="9">
        <f>ROW(상세내역[[#This Row],[순번]])-ROW(상세내역[[#Headers],[순번]])</f>
        <v>401</v>
      </c>
      <c r="B402" s="9" t="s">
        <v>732</v>
      </c>
      <c r="C402" s="32" t="s">
        <v>36</v>
      </c>
      <c r="D402" s="22" t="s">
        <v>37</v>
      </c>
      <c r="E402" s="22" t="s">
        <v>148</v>
      </c>
      <c r="F402" s="22" t="s">
        <v>149</v>
      </c>
      <c r="G402" s="23" t="s">
        <v>150</v>
      </c>
      <c r="H402" s="26">
        <v>28</v>
      </c>
      <c r="I402" s="27">
        <v>445200</v>
      </c>
      <c r="J402" s="29">
        <v>1.4999999999999999E-2</v>
      </c>
      <c r="K402" s="28">
        <v>6678</v>
      </c>
      <c r="L402" s="13">
        <v>7345.8</v>
      </c>
    </row>
    <row r="403" spans="1:12" ht="16.5" customHeight="1">
      <c r="A403" s="9">
        <f>ROW(상세내역[[#This Row],[순번]])-ROW(상세내역[[#Headers],[순번]])</f>
        <v>402</v>
      </c>
      <c r="B403" s="9" t="s">
        <v>732</v>
      </c>
      <c r="C403" s="32" t="s">
        <v>36</v>
      </c>
      <c r="D403" s="22" t="s">
        <v>37</v>
      </c>
      <c r="E403" s="22" t="s">
        <v>322</v>
      </c>
      <c r="F403" s="22" t="s">
        <v>323</v>
      </c>
      <c r="G403" s="23" t="s">
        <v>324</v>
      </c>
      <c r="H403" s="26">
        <v>2</v>
      </c>
      <c r="I403" s="27">
        <v>31800</v>
      </c>
      <c r="J403" s="29">
        <v>1.4999999999999999E-2</v>
      </c>
      <c r="K403" s="28">
        <v>477</v>
      </c>
      <c r="L403" s="13">
        <v>524.70000000000005</v>
      </c>
    </row>
    <row r="404" spans="1:12" ht="16.5" customHeight="1">
      <c r="A404" s="9">
        <f>ROW(상세내역[[#This Row],[순번]])-ROW(상세내역[[#Headers],[순번]])</f>
        <v>403</v>
      </c>
      <c r="B404" s="9" t="s">
        <v>732</v>
      </c>
      <c r="C404" s="32" t="s">
        <v>36</v>
      </c>
      <c r="D404" s="22" t="s">
        <v>37</v>
      </c>
      <c r="E404" s="22" t="s">
        <v>157</v>
      </c>
      <c r="F404" s="22" t="s">
        <v>158</v>
      </c>
      <c r="G404" s="23" t="s">
        <v>159</v>
      </c>
      <c r="H404" s="26">
        <v>48</v>
      </c>
      <c r="I404" s="27">
        <v>747360</v>
      </c>
      <c r="J404" s="29">
        <v>1.4999999999999999E-2</v>
      </c>
      <c r="K404" s="28">
        <v>11210.4</v>
      </c>
      <c r="L404" s="13">
        <v>12331.44</v>
      </c>
    </row>
    <row r="405" spans="1:12" ht="16.5" customHeight="1">
      <c r="A405" s="9">
        <f>ROW(상세내역[[#This Row],[순번]])-ROW(상세내역[[#Headers],[순번]])</f>
        <v>404</v>
      </c>
      <c r="B405" s="9" t="s">
        <v>732</v>
      </c>
      <c r="C405" s="32" t="s">
        <v>36</v>
      </c>
      <c r="D405" s="22" t="s">
        <v>37</v>
      </c>
      <c r="E405" s="22" t="s">
        <v>801</v>
      </c>
      <c r="F405" s="22" t="s">
        <v>802</v>
      </c>
      <c r="G405" s="23" t="s">
        <v>803</v>
      </c>
      <c r="H405" s="26">
        <v>1</v>
      </c>
      <c r="I405" s="27">
        <v>59070</v>
      </c>
      <c r="J405" s="29">
        <v>1.4999999999999999E-2</v>
      </c>
      <c r="K405" s="28">
        <v>886.05</v>
      </c>
      <c r="L405" s="13">
        <v>974.65499999999997</v>
      </c>
    </row>
    <row r="406" spans="1:12" ht="16.5" customHeight="1">
      <c r="A406" s="9">
        <f>ROW(상세내역[[#This Row],[순번]])-ROW(상세내역[[#Headers],[순번]])</f>
        <v>405</v>
      </c>
      <c r="B406" s="9" t="s">
        <v>732</v>
      </c>
      <c r="C406" s="32" t="s">
        <v>36</v>
      </c>
      <c r="D406" s="22" t="s">
        <v>37</v>
      </c>
      <c r="E406" s="22" t="s">
        <v>160</v>
      </c>
      <c r="F406" s="22" t="s">
        <v>161</v>
      </c>
      <c r="G406" s="23" t="s">
        <v>162</v>
      </c>
      <c r="H406" s="26">
        <v>24</v>
      </c>
      <c r="I406" s="27">
        <v>1785840</v>
      </c>
      <c r="J406" s="29">
        <v>1.4999999999999999E-2</v>
      </c>
      <c r="K406" s="28">
        <v>26787.599999999999</v>
      </c>
      <c r="L406" s="13">
        <v>29466.36</v>
      </c>
    </row>
    <row r="407" spans="1:12" ht="16.5" customHeight="1">
      <c r="A407" s="9">
        <f>ROW(상세내역[[#This Row],[순번]])-ROW(상세내역[[#Headers],[순번]])</f>
        <v>406</v>
      </c>
      <c r="B407" s="9" t="s">
        <v>732</v>
      </c>
      <c r="C407" s="32" t="s">
        <v>36</v>
      </c>
      <c r="D407" s="22" t="s">
        <v>37</v>
      </c>
      <c r="E407" s="22" t="s">
        <v>804</v>
      </c>
      <c r="F407" s="22" t="s">
        <v>805</v>
      </c>
      <c r="G407" s="23" t="s">
        <v>806</v>
      </c>
      <c r="H407" s="26">
        <v>1</v>
      </c>
      <c r="I407" s="27">
        <v>193970</v>
      </c>
      <c r="J407" s="29">
        <v>1.4999999999999999E-2</v>
      </c>
      <c r="K407" s="28">
        <v>2909.5499999999997</v>
      </c>
      <c r="L407" s="13">
        <v>3200.5050000000001</v>
      </c>
    </row>
    <row r="408" spans="1:12" ht="16.5" customHeight="1">
      <c r="A408" s="9">
        <f>ROW(상세내역[[#This Row],[순번]])-ROW(상세내역[[#Headers],[순번]])</f>
        <v>407</v>
      </c>
      <c r="B408" s="9" t="s">
        <v>732</v>
      </c>
      <c r="C408" s="32" t="s">
        <v>36</v>
      </c>
      <c r="D408" s="22" t="s">
        <v>37</v>
      </c>
      <c r="E408" s="22" t="s">
        <v>426</v>
      </c>
      <c r="F408" s="22" t="s">
        <v>427</v>
      </c>
      <c r="G408" s="23" t="s">
        <v>428</v>
      </c>
      <c r="H408" s="26">
        <v>1</v>
      </c>
      <c r="I408" s="27">
        <v>11190</v>
      </c>
      <c r="J408" s="29">
        <v>1.4999999999999999E-2</v>
      </c>
      <c r="K408" s="28">
        <v>167.85</v>
      </c>
      <c r="L408" s="13">
        <v>184.63500000000002</v>
      </c>
    </row>
    <row r="409" spans="1:12" ht="16.5" customHeight="1">
      <c r="A409" s="9">
        <f>ROW(상세내역[[#This Row],[순번]])-ROW(상세내역[[#Headers],[순번]])</f>
        <v>408</v>
      </c>
      <c r="B409" s="9" t="s">
        <v>732</v>
      </c>
      <c r="C409" s="32" t="s">
        <v>36</v>
      </c>
      <c r="D409" s="22" t="s">
        <v>37</v>
      </c>
      <c r="E409" s="22" t="s">
        <v>163</v>
      </c>
      <c r="F409" s="22" t="s">
        <v>565</v>
      </c>
      <c r="G409" s="23" t="s">
        <v>566</v>
      </c>
      <c r="H409" s="26">
        <v>2</v>
      </c>
      <c r="I409" s="27">
        <v>222260</v>
      </c>
      <c r="J409" s="29">
        <v>1.4999999999999999E-2</v>
      </c>
      <c r="K409" s="28">
        <v>3333.9</v>
      </c>
      <c r="L409" s="13">
        <v>3667.2900000000004</v>
      </c>
    </row>
    <row r="410" spans="1:12" ht="16.5" customHeight="1">
      <c r="A410" s="9">
        <f>ROW(상세내역[[#This Row],[순번]])-ROW(상세내역[[#Headers],[순번]])</f>
        <v>409</v>
      </c>
      <c r="B410" s="9" t="s">
        <v>732</v>
      </c>
      <c r="C410" s="32" t="s">
        <v>36</v>
      </c>
      <c r="D410" s="22" t="s">
        <v>37</v>
      </c>
      <c r="E410" s="22" t="s">
        <v>643</v>
      </c>
      <c r="F410" s="22" t="s">
        <v>644</v>
      </c>
      <c r="G410" s="23" t="s">
        <v>645</v>
      </c>
      <c r="H410" s="26">
        <v>1</v>
      </c>
      <c r="I410" s="27">
        <v>8990</v>
      </c>
      <c r="J410" s="29">
        <v>1.4999999999999999E-2</v>
      </c>
      <c r="K410" s="28">
        <v>134.85</v>
      </c>
      <c r="L410" s="13">
        <v>148.33500000000001</v>
      </c>
    </row>
    <row r="411" spans="1:12" ht="16.5" customHeight="1">
      <c r="A411" s="9">
        <f>ROW(상세내역[[#This Row],[순번]])-ROW(상세내역[[#Headers],[순번]])</f>
        <v>410</v>
      </c>
      <c r="B411" s="9" t="s">
        <v>732</v>
      </c>
      <c r="C411" s="32" t="s">
        <v>657</v>
      </c>
      <c r="D411" s="22" t="s">
        <v>658</v>
      </c>
      <c r="E411" s="22" t="s">
        <v>166</v>
      </c>
      <c r="F411" s="22" t="s">
        <v>167</v>
      </c>
      <c r="G411" s="23" t="s">
        <v>168</v>
      </c>
      <c r="H411" s="26">
        <v>33</v>
      </c>
      <c r="I411" s="27">
        <v>0</v>
      </c>
      <c r="J411" s="29">
        <v>1.4999999999999999E-2</v>
      </c>
      <c r="K411" s="28">
        <v>0</v>
      </c>
      <c r="L411" s="13">
        <v>0</v>
      </c>
    </row>
    <row r="412" spans="1:12" ht="16.5" customHeight="1">
      <c r="A412" s="9">
        <f>ROW(상세내역[[#This Row],[순번]])-ROW(상세내역[[#Headers],[순번]])</f>
        <v>411</v>
      </c>
      <c r="B412" s="9" t="s">
        <v>732</v>
      </c>
      <c r="C412" s="32" t="s">
        <v>657</v>
      </c>
      <c r="D412" s="22" t="s">
        <v>658</v>
      </c>
      <c r="E412" s="22" t="s">
        <v>166</v>
      </c>
      <c r="F412" s="22" t="s">
        <v>355</v>
      </c>
      <c r="G412" s="23" t="s">
        <v>356</v>
      </c>
      <c r="H412" s="26">
        <v>33</v>
      </c>
      <c r="I412" s="27">
        <v>0</v>
      </c>
      <c r="J412" s="29">
        <v>1.4999999999999999E-2</v>
      </c>
      <c r="K412" s="28">
        <v>0</v>
      </c>
      <c r="L412" s="13">
        <v>0</v>
      </c>
    </row>
    <row r="413" spans="1:12" ht="16.5" customHeight="1">
      <c r="A413" s="9">
        <f>ROW(상세내역[[#This Row],[순번]])-ROW(상세내역[[#Headers],[순번]])</f>
        <v>412</v>
      </c>
      <c r="B413" s="9" t="s">
        <v>732</v>
      </c>
      <c r="C413" s="32" t="s">
        <v>657</v>
      </c>
      <c r="D413" s="22" t="s">
        <v>658</v>
      </c>
      <c r="E413" s="22" t="s">
        <v>177</v>
      </c>
      <c r="F413" s="22" t="s">
        <v>178</v>
      </c>
      <c r="G413" s="23" t="s">
        <v>179</v>
      </c>
      <c r="H413" s="26">
        <v>35</v>
      </c>
      <c r="I413" s="27">
        <v>37100</v>
      </c>
      <c r="J413" s="29">
        <v>1.4999999999999999E-2</v>
      </c>
      <c r="K413" s="28">
        <v>556.5</v>
      </c>
      <c r="L413" s="13">
        <v>612.15000000000009</v>
      </c>
    </row>
    <row r="414" spans="1:12" ht="16.5" customHeight="1">
      <c r="A414" s="9">
        <f>ROW(상세내역[[#This Row],[순번]])-ROW(상세내역[[#Headers],[순번]])</f>
        <v>413</v>
      </c>
      <c r="B414" s="9" t="s">
        <v>732</v>
      </c>
      <c r="C414" s="32" t="s">
        <v>657</v>
      </c>
      <c r="D414" s="22" t="s">
        <v>658</v>
      </c>
      <c r="E414" s="22" t="s">
        <v>183</v>
      </c>
      <c r="F414" s="22" t="s">
        <v>184</v>
      </c>
      <c r="G414" s="23" t="s">
        <v>185</v>
      </c>
      <c r="H414" s="26">
        <v>35</v>
      </c>
      <c r="I414" s="27">
        <v>37100</v>
      </c>
      <c r="J414" s="29">
        <v>1.4999999999999999E-2</v>
      </c>
      <c r="K414" s="28">
        <v>556.5</v>
      </c>
      <c r="L414" s="13">
        <v>612.15000000000009</v>
      </c>
    </row>
    <row r="415" spans="1:12" ht="16.5" customHeight="1">
      <c r="A415" s="9">
        <f>ROW(상세내역[[#This Row],[순번]])-ROW(상세내역[[#Headers],[순번]])</f>
        <v>414</v>
      </c>
      <c r="B415" s="9" t="s">
        <v>732</v>
      </c>
      <c r="C415" s="32" t="s">
        <v>657</v>
      </c>
      <c r="D415" s="22" t="s">
        <v>658</v>
      </c>
      <c r="E415" s="22" t="s">
        <v>186</v>
      </c>
      <c r="F415" s="22" t="s">
        <v>187</v>
      </c>
      <c r="G415" s="23" t="s">
        <v>188</v>
      </c>
      <c r="H415" s="26">
        <v>35</v>
      </c>
      <c r="I415" s="27">
        <v>37100</v>
      </c>
      <c r="J415" s="29">
        <v>1.4999999999999999E-2</v>
      </c>
      <c r="K415" s="28">
        <v>556.5</v>
      </c>
      <c r="L415" s="13">
        <v>612.15000000000009</v>
      </c>
    </row>
    <row r="416" spans="1:12" ht="16.5" customHeight="1">
      <c r="A416" s="9">
        <f>ROW(상세내역[[#This Row],[순번]])-ROW(상세내역[[#Headers],[순번]])</f>
        <v>415</v>
      </c>
      <c r="B416" s="9" t="s">
        <v>732</v>
      </c>
      <c r="C416" s="32" t="s">
        <v>657</v>
      </c>
      <c r="D416" s="22" t="s">
        <v>658</v>
      </c>
      <c r="E416" s="22" t="s">
        <v>189</v>
      </c>
      <c r="F416" s="22" t="s">
        <v>190</v>
      </c>
      <c r="G416" s="23" t="s">
        <v>191</v>
      </c>
      <c r="H416" s="26">
        <v>35</v>
      </c>
      <c r="I416" s="27">
        <v>37100</v>
      </c>
      <c r="J416" s="29">
        <v>1.4999999999999999E-2</v>
      </c>
      <c r="K416" s="28">
        <v>556.5</v>
      </c>
      <c r="L416" s="13">
        <v>612.15000000000009</v>
      </c>
    </row>
    <row r="417" spans="1:12" ht="16.5" customHeight="1">
      <c r="A417" s="9">
        <f>ROW(상세내역[[#This Row],[순번]])-ROW(상세내역[[#Headers],[순번]])</f>
        <v>416</v>
      </c>
      <c r="B417" s="9" t="s">
        <v>732</v>
      </c>
      <c r="C417" s="32" t="s">
        <v>657</v>
      </c>
      <c r="D417" s="22" t="s">
        <v>658</v>
      </c>
      <c r="E417" s="22" t="s">
        <v>192</v>
      </c>
      <c r="F417" s="22" t="s">
        <v>193</v>
      </c>
      <c r="G417" s="23" t="s">
        <v>194</v>
      </c>
      <c r="H417" s="26">
        <v>35</v>
      </c>
      <c r="I417" s="27">
        <v>37100</v>
      </c>
      <c r="J417" s="29">
        <v>1.4999999999999999E-2</v>
      </c>
      <c r="K417" s="28">
        <v>556.5</v>
      </c>
      <c r="L417" s="13">
        <v>612.15000000000009</v>
      </c>
    </row>
    <row r="418" spans="1:12" ht="16.5" customHeight="1">
      <c r="A418" s="9">
        <f>ROW(상세내역[[#This Row],[순번]])-ROW(상세내역[[#Headers],[순번]])</f>
        <v>417</v>
      </c>
      <c r="B418" s="9" t="s">
        <v>732</v>
      </c>
      <c r="C418" s="32" t="s">
        <v>657</v>
      </c>
      <c r="D418" s="22" t="s">
        <v>658</v>
      </c>
      <c r="E418" s="22" t="s">
        <v>195</v>
      </c>
      <c r="F418" s="22" t="s">
        <v>196</v>
      </c>
      <c r="G418" s="23" t="s">
        <v>197</v>
      </c>
      <c r="H418" s="26">
        <v>2</v>
      </c>
      <c r="I418" s="27">
        <v>4660</v>
      </c>
      <c r="J418" s="29">
        <v>1.4999999999999999E-2</v>
      </c>
      <c r="K418" s="28">
        <v>69.899999999999991</v>
      </c>
      <c r="L418" s="13">
        <v>76.89</v>
      </c>
    </row>
    <row r="419" spans="1:12" ht="16.5" customHeight="1">
      <c r="A419" s="9">
        <f>ROW(상세내역[[#This Row],[순번]])-ROW(상세내역[[#Headers],[순번]])</f>
        <v>418</v>
      </c>
      <c r="B419" s="9" t="s">
        <v>732</v>
      </c>
      <c r="C419" s="32" t="s">
        <v>657</v>
      </c>
      <c r="D419" s="22" t="s">
        <v>658</v>
      </c>
      <c r="E419" s="22" t="s">
        <v>57</v>
      </c>
      <c r="F419" s="22" t="s">
        <v>58</v>
      </c>
      <c r="G419" s="23" t="s">
        <v>59</v>
      </c>
      <c r="H419" s="26">
        <v>1</v>
      </c>
      <c r="I419" s="27">
        <v>10520</v>
      </c>
      <c r="J419" s="29">
        <v>1.4999999999999999E-2</v>
      </c>
      <c r="K419" s="28">
        <v>157.79999999999998</v>
      </c>
      <c r="L419" s="13">
        <v>173.57999999999998</v>
      </c>
    </row>
    <row r="420" spans="1:12" ht="16.5" customHeight="1">
      <c r="A420" s="9">
        <f>ROW(상세내역[[#This Row],[순번]])-ROW(상세내역[[#Headers],[순번]])</f>
        <v>419</v>
      </c>
      <c r="B420" s="9" t="s">
        <v>732</v>
      </c>
      <c r="C420" s="32" t="s">
        <v>657</v>
      </c>
      <c r="D420" s="22" t="s">
        <v>658</v>
      </c>
      <c r="E420" s="22" t="s">
        <v>63</v>
      </c>
      <c r="F420" s="22" t="s">
        <v>64</v>
      </c>
      <c r="G420" s="23" t="s">
        <v>65</v>
      </c>
      <c r="H420" s="26">
        <v>1</v>
      </c>
      <c r="I420" s="27">
        <v>2610</v>
      </c>
      <c r="J420" s="29">
        <v>1.4999999999999999E-2</v>
      </c>
      <c r="K420" s="28">
        <v>39.15</v>
      </c>
      <c r="L420" s="13">
        <v>43.065000000000005</v>
      </c>
    </row>
    <row r="421" spans="1:12" ht="16.5" customHeight="1">
      <c r="A421" s="9">
        <f>ROW(상세내역[[#This Row],[순번]])-ROW(상세내역[[#Headers],[순번]])</f>
        <v>420</v>
      </c>
      <c r="B421" s="9" t="s">
        <v>732</v>
      </c>
      <c r="C421" s="32" t="s">
        <v>657</v>
      </c>
      <c r="D421" s="22" t="s">
        <v>658</v>
      </c>
      <c r="E421" s="22" t="s">
        <v>66</v>
      </c>
      <c r="F421" s="22" t="s">
        <v>67</v>
      </c>
      <c r="G421" s="23" t="s">
        <v>68</v>
      </c>
      <c r="H421" s="26">
        <v>1</v>
      </c>
      <c r="I421" s="27">
        <v>9680</v>
      </c>
      <c r="J421" s="29">
        <v>1.4999999999999999E-2</v>
      </c>
      <c r="K421" s="28">
        <v>145.19999999999999</v>
      </c>
      <c r="L421" s="13">
        <v>159.72</v>
      </c>
    </row>
    <row r="422" spans="1:12" ht="16.5" customHeight="1">
      <c r="A422" s="9">
        <f>ROW(상세내역[[#This Row],[순번]])-ROW(상세내역[[#Headers],[순번]])</f>
        <v>421</v>
      </c>
      <c r="B422" s="9" t="s">
        <v>732</v>
      </c>
      <c r="C422" s="32" t="s">
        <v>657</v>
      </c>
      <c r="D422" s="22" t="s">
        <v>658</v>
      </c>
      <c r="E422" s="22" t="s">
        <v>438</v>
      </c>
      <c r="F422" s="22" t="s">
        <v>439</v>
      </c>
      <c r="G422" s="23" t="s">
        <v>440</v>
      </c>
      <c r="H422" s="26">
        <v>33</v>
      </c>
      <c r="I422" s="27">
        <v>40590</v>
      </c>
      <c r="J422" s="29">
        <v>1.4999999999999999E-2</v>
      </c>
      <c r="K422" s="28">
        <v>608.85</v>
      </c>
      <c r="L422" s="13">
        <v>669.73500000000013</v>
      </c>
    </row>
    <row r="423" spans="1:12" ht="16.5" customHeight="1">
      <c r="A423" s="9">
        <f>ROW(상세내역[[#This Row],[순번]])-ROW(상세내역[[#Headers],[순번]])</f>
        <v>422</v>
      </c>
      <c r="B423" s="9" t="s">
        <v>732</v>
      </c>
      <c r="C423" s="32" t="s">
        <v>657</v>
      </c>
      <c r="D423" s="22" t="s">
        <v>658</v>
      </c>
      <c r="E423" s="22" t="s">
        <v>210</v>
      </c>
      <c r="F423" s="22" t="s">
        <v>211</v>
      </c>
      <c r="G423" s="23" t="s">
        <v>212</v>
      </c>
      <c r="H423" s="26">
        <v>33</v>
      </c>
      <c r="I423" s="27">
        <v>42900</v>
      </c>
      <c r="J423" s="29">
        <v>1.4999999999999999E-2</v>
      </c>
      <c r="K423" s="28">
        <v>643.5</v>
      </c>
      <c r="L423" s="13">
        <v>707.85</v>
      </c>
    </row>
    <row r="424" spans="1:12" ht="16.5" customHeight="1">
      <c r="A424" s="9">
        <f>ROW(상세내역[[#This Row],[순번]])-ROW(상세내역[[#Headers],[순번]])</f>
        <v>423</v>
      </c>
      <c r="B424" s="9" t="s">
        <v>732</v>
      </c>
      <c r="C424" s="32" t="s">
        <v>657</v>
      </c>
      <c r="D424" s="22" t="s">
        <v>658</v>
      </c>
      <c r="E424" s="22" t="s">
        <v>218</v>
      </c>
      <c r="F424" s="22" t="s">
        <v>219</v>
      </c>
      <c r="G424" s="23" t="s">
        <v>220</v>
      </c>
      <c r="H424" s="26">
        <v>33</v>
      </c>
      <c r="I424" s="27">
        <v>62370</v>
      </c>
      <c r="J424" s="29">
        <v>1.4999999999999999E-2</v>
      </c>
      <c r="K424" s="28">
        <v>935.55</v>
      </c>
      <c r="L424" s="13">
        <v>1029.105</v>
      </c>
    </row>
    <row r="425" spans="1:12" ht="16.5" customHeight="1">
      <c r="A425" s="9">
        <f>ROW(상세내역[[#This Row],[순번]])-ROW(상세내역[[#Headers],[순번]])</f>
        <v>424</v>
      </c>
      <c r="B425" s="9" t="s">
        <v>732</v>
      </c>
      <c r="C425" s="32" t="s">
        <v>657</v>
      </c>
      <c r="D425" s="22" t="s">
        <v>658</v>
      </c>
      <c r="E425" s="22" t="s">
        <v>221</v>
      </c>
      <c r="F425" s="22" t="s">
        <v>222</v>
      </c>
      <c r="G425" s="23" t="s">
        <v>223</v>
      </c>
      <c r="H425" s="26">
        <v>33</v>
      </c>
      <c r="I425" s="27">
        <v>64020</v>
      </c>
      <c r="J425" s="29">
        <v>1.4999999999999999E-2</v>
      </c>
      <c r="K425" s="28">
        <v>960.3</v>
      </c>
      <c r="L425" s="13">
        <v>1056.33</v>
      </c>
    </row>
    <row r="426" spans="1:12" ht="16.5" customHeight="1">
      <c r="A426" s="9">
        <f>ROW(상세내역[[#This Row],[순번]])-ROW(상세내역[[#Headers],[순번]])</f>
        <v>425</v>
      </c>
      <c r="B426" s="9" t="s">
        <v>732</v>
      </c>
      <c r="C426" s="32" t="s">
        <v>657</v>
      </c>
      <c r="D426" s="22" t="s">
        <v>658</v>
      </c>
      <c r="E426" s="22" t="s">
        <v>224</v>
      </c>
      <c r="F426" s="22" t="s">
        <v>225</v>
      </c>
      <c r="G426" s="23" t="s">
        <v>226</v>
      </c>
      <c r="H426" s="26">
        <v>33</v>
      </c>
      <c r="I426" s="27">
        <v>50490</v>
      </c>
      <c r="J426" s="29">
        <v>1.4999999999999999E-2</v>
      </c>
      <c r="K426" s="28">
        <v>757.35</v>
      </c>
      <c r="L426" s="13">
        <v>833.08500000000004</v>
      </c>
    </row>
    <row r="427" spans="1:12" ht="16.5" customHeight="1">
      <c r="A427" s="9">
        <f>ROW(상세내역[[#This Row],[순번]])-ROW(상세내역[[#Headers],[순번]])</f>
        <v>426</v>
      </c>
      <c r="B427" s="9" t="s">
        <v>732</v>
      </c>
      <c r="C427" s="32" t="s">
        <v>657</v>
      </c>
      <c r="D427" s="22" t="s">
        <v>658</v>
      </c>
      <c r="E427" s="22" t="s">
        <v>227</v>
      </c>
      <c r="F427" s="22" t="s">
        <v>228</v>
      </c>
      <c r="G427" s="23" t="s">
        <v>229</v>
      </c>
      <c r="H427" s="26">
        <v>33</v>
      </c>
      <c r="I427" s="27">
        <v>53460</v>
      </c>
      <c r="J427" s="29">
        <v>1.4999999999999999E-2</v>
      </c>
      <c r="K427" s="28">
        <v>801.9</v>
      </c>
      <c r="L427" s="13">
        <v>882.09</v>
      </c>
    </row>
    <row r="428" spans="1:12" ht="16.5" customHeight="1">
      <c r="A428" s="9">
        <f>ROW(상세내역[[#This Row],[순번]])-ROW(상세내역[[#Headers],[순번]])</f>
        <v>427</v>
      </c>
      <c r="B428" s="9" t="s">
        <v>732</v>
      </c>
      <c r="C428" s="32" t="s">
        <v>657</v>
      </c>
      <c r="D428" s="22" t="s">
        <v>658</v>
      </c>
      <c r="E428" s="22" t="s">
        <v>230</v>
      </c>
      <c r="F428" s="22" t="s">
        <v>231</v>
      </c>
      <c r="G428" s="23" t="s">
        <v>232</v>
      </c>
      <c r="H428" s="26">
        <v>33</v>
      </c>
      <c r="I428" s="27">
        <v>116160</v>
      </c>
      <c r="J428" s="29">
        <v>1.4999999999999999E-2</v>
      </c>
      <c r="K428" s="28">
        <v>1742.3999999999999</v>
      </c>
      <c r="L428" s="13">
        <v>1916.64</v>
      </c>
    </row>
    <row r="429" spans="1:12" ht="16.5" customHeight="1">
      <c r="A429" s="9">
        <f>ROW(상세내역[[#This Row],[순번]])-ROW(상세내역[[#Headers],[순번]])</f>
        <v>428</v>
      </c>
      <c r="B429" s="9" t="s">
        <v>732</v>
      </c>
      <c r="C429" s="32" t="s">
        <v>657</v>
      </c>
      <c r="D429" s="22" t="s">
        <v>658</v>
      </c>
      <c r="E429" s="22" t="s">
        <v>233</v>
      </c>
      <c r="F429" s="22" t="s">
        <v>234</v>
      </c>
      <c r="G429" s="23" t="s">
        <v>235</v>
      </c>
      <c r="H429" s="26">
        <v>33</v>
      </c>
      <c r="I429" s="27">
        <v>43230</v>
      </c>
      <c r="J429" s="29">
        <v>1.4999999999999999E-2</v>
      </c>
      <c r="K429" s="28">
        <v>648.44999999999993</v>
      </c>
      <c r="L429" s="13">
        <v>713.29499999999996</v>
      </c>
    </row>
    <row r="430" spans="1:12" ht="16.5" customHeight="1">
      <c r="A430" s="9">
        <f>ROW(상세내역[[#This Row],[순번]])-ROW(상세내역[[#Headers],[순번]])</f>
        <v>429</v>
      </c>
      <c r="B430" s="9" t="s">
        <v>732</v>
      </c>
      <c r="C430" s="32" t="s">
        <v>657</v>
      </c>
      <c r="D430" s="22" t="s">
        <v>658</v>
      </c>
      <c r="E430" s="22" t="s">
        <v>236</v>
      </c>
      <c r="F430" s="22" t="s">
        <v>237</v>
      </c>
      <c r="G430" s="23" t="s">
        <v>238</v>
      </c>
      <c r="H430" s="26">
        <v>33</v>
      </c>
      <c r="I430" s="27">
        <v>66000</v>
      </c>
      <c r="J430" s="29">
        <v>1.4999999999999999E-2</v>
      </c>
      <c r="K430" s="28">
        <v>990</v>
      </c>
      <c r="L430" s="13">
        <v>1089</v>
      </c>
    </row>
    <row r="431" spans="1:12" ht="16.5" customHeight="1">
      <c r="A431" s="9">
        <f>ROW(상세내역[[#This Row],[순번]])-ROW(상세내역[[#Headers],[순번]])</f>
        <v>430</v>
      </c>
      <c r="B431" s="9" t="s">
        <v>732</v>
      </c>
      <c r="C431" s="32" t="s">
        <v>657</v>
      </c>
      <c r="D431" s="22" t="s">
        <v>658</v>
      </c>
      <c r="E431" s="22" t="s">
        <v>239</v>
      </c>
      <c r="F431" s="22" t="s">
        <v>240</v>
      </c>
      <c r="G431" s="23" t="s">
        <v>241</v>
      </c>
      <c r="H431" s="26">
        <v>33</v>
      </c>
      <c r="I431" s="27">
        <v>126720</v>
      </c>
      <c r="J431" s="29">
        <v>1.4999999999999999E-2</v>
      </c>
      <c r="K431" s="28">
        <v>1900.8</v>
      </c>
      <c r="L431" s="13">
        <v>2090.88</v>
      </c>
    </row>
    <row r="432" spans="1:12" ht="16.5" customHeight="1">
      <c r="A432" s="9">
        <f>ROW(상세내역[[#This Row],[순번]])-ROW(상세내역[[#Headers],[순번]])</f>
        <v>431</v>
      </c>
      <c r="B432" s="9" t="s">
        <v>732</v>
      </c>
      <c r="C432" s="32" t="s">
        <v>657</v>
      </c>
      <c r="D432" s="22" t="s">
        <v>658</v>
      </c>
      <c r="E432" s="22" t="s">
        <v>69</v>
      </c>
      <c r="F432" s="22" t="s">
        <v>242</v>
      </c>
      <c r="G432" s="23" t="s">
        <v>243</v>
      </c>
      <c r="H432" s="26">
        <v>33</v>
      </c>
      <c r="I432" s="27">
        <v>56430</v>
      </c>
      <c r="J432" s="29">
        <v>1.4999999999999999E-2</v>
      </c>
      <c r="K432" s="28">
        <v>846.44999999999993</v>
      </c>
      <c r="L432" s="13">
        <v>931.09500000000003</v>
      </c>
    </row>
    <row r="433" spans="1:12" ht="16.5" customHeight="1">
      <c r="A433" s="9">
        <f>ROW(상세내역[[#This Row],[순번]])-ROW(상세내역[[#Headers],[순번]])</f>
        <v>432</v>
      </c>
      <c r="B433" s="9" t="s">
        <v>732</v>
      </c>
      <c r="C433" s="32" t="s">
        <v>657</v>
      </c>
      <c r="D433" s="22" t="s">
        <v>658</v>
      </c>
      <c r="E433" s="22" t="s">
        <v>247</v>
      </c>
      <c r="F433" s="22" t="s">
        <v>248</v>
      </c>
      <c r="G433" s="23" t="s">
        <v>249</v>
      </c>
      <c r="H433" s="26">
        <v>33</v>
      </c>
      <c r="I433" s="27">
        <v>72600</v>
      </c>
      <c r="J433" s="29">
        <v>1.4999999999999999E-2</v>
      </c>
      <c r="K433" s="28">
        <v>1089</v>
      </c>
      <c r="L433" s="13">
        <v>1197.9000000000001</v>
      </c>
    </row>
    <row r="434" spans="1:12" ht="16.5" customHeight="1">
      <c r="A434" s="9">
        <f>ROW(상세내역[[#This Row],[순번]])-ROW(상세내역[[#Headers],[순번]])</f>
        <v>433</v>
      </c>
      <c r="B434" s="9" t="s">
        <v>732</v>
      </c>
      <c r="C434" s="32" t="s">
        <v>657</v>
      </c>
      <c r="D434" s="22" t="s">
        <v>658</v>
      </c>
      <c r="E434" s="22" t="s">
        <v>253</v>
      </c>
      <c r="F434" s="22" t="s">
        <v>254</v>
      </c>
      <c r="G434" s="23" t="s">
        <v>255</v>
      </c>
      <c r="H434" s="26">
        <v>33</v>
      </c>
      <c r="I434" s="27">
        <v>52800</v>
      </c>
      <c r="J434" s="29">
        <v>1.4999999999999999E-2</v>
      </c>
      <c r="K434" s="28">
        <v>792</v>
      </c>
      <c r="L434" s="13">
        <v>871.2</v>
      </c>
    </row>
    <row r="435" spans="1:12" ht="16.5" customHeight="1">
      <c r="A435" s="9">
        <f>ROW(상세내역[[#This Row],[순번]])-ROW(상세내역[[#Headers],[순번]])</f>
        <v>434</v>
      </c>
      <c r="B435" s="9" t="s">
        <v>732</v>
      </c>
      <c r="C435" s="32" t="s">
        <v>657</v>
      </c>
      <c r="D435" s="22" t="s">
        <v>658</v>
      </c>
      <c r="E435" s="22" t="s">
        <v>256</v>
      </c>
      <c r="F435" s="22" t="s">
        <v>257</v>
      </c>
      <c r="G435" s="23" t="s">
        <v>258</v>
      </c>
      <c r="H435" s="26">
        <v>33</v>
      </c>
      <c r="I435" s="27">
        <v>214500</v>
      </c>
      <c r="J435" s="29">
        <v>1.4999999999999999E-2</v>
      </c>
      <c r="K435" s="28">
        <v>3217.5</v>
      </c>
      <c r="L435" s="13">
        <v>3539.2500000000005</v>
      </c>
    </row>
    <row r="436" spans="1:12" ht="16.5" customHeight="1">
      <c r="A436" s="9">
        <f>ROW(상세내역[[#This Row],[순번]])-ROW(상세내역[[#Headers],[순번]])</f>
        <v>435</v>
      </c>
      <c r="B436" s="9" t="s">
        <v>732</v>
      </c>
      <c r="C436" s="32" t="s">
        <v>657</v>
      </c>
      <c r="D436" s="22" t="s">
        <v>658</v>
      </c>
      <c r="E436" s="22" t="s">
        <v>277</v>
      </c>
      <c r="F436" s="22" t="s">
        <v>432</v>
      </c>
      <c r="G436" s="23" t="s">
        <v>433</v>
      </c>
      <c r="H436" s="26">
        <v>33</v>
      </c>
      <c r="I436" s="27">
        <v>44550</v>
      </c>
      <c r="J436" s="29">
        <v>1.4999999999999999E-2</v>
      </c>
      <c r="K436" s="28">
        <v>668.25</v>
      </c>
      <c r="L436" s="13">
        <v>735.07500000000005</v>
      </c>
    </row>
    <row r="437" spans="1:12" ht="16.5" customHeight="1">
      <c r="A437" s="9">
        <f>ROW(상세내역[[#This Row],[순번]])-ROW(상세내역[[#Headers],[순번]])</f>
        <v>436</v>
      </c>
      <c r="B437" s="9" t="s">
        <v>732</v>
      </c>
      <c r="C437" s="32" t="s">
        <v>657</v>
      </c>
      <c r="D437" s="22" t="s">
        <v>658</v>
      </c>
      <c r="E437" s="22" t="s">
        <v>280</v>
      </c>
      <c r="F437" s="22" t="s">
        <v>281</v>
      </c>
      <c r="G437" s="23" t="s">
        <v>441</v>
      </c>
      <c r="H437" s="26">
        <v>30</v>
      </c>
      <c r="I437" s="27">
        <v>223200</v>
      </c>
      <c r="J437" s="29">
        <v>1.4999999999999999E-2</v>
      </c>
      <c r="K437" s="28">
        <v>3348</v>
      </c>
      <c r="L437" s="13">
        <v>3682.8</v>
      </c>
    </row>
    <row r="438" spans="1:12" ht="16.5" customHeight="1">
      <c r="A438" s="9">
        <f>ROW(상세내역[[#This Row],[순번]])-ROW(상세내역[[#Headers],[순번]])</f>
        <v>437</v>
      </c>
      <c r="B438" s="9" t="s">
        <v>732</v>
      </c>
      <c r="C438" s="32" t="s">
        <v>657</v>
      </c>
      <c r="D438" s="22" t="s">
        <v>658</v>
      </c>
      <c r="E438" s="22" t="s">
        <v>282</v>
      </c>
      <c r="F438" s="22" t="s">
        <v>283</v>
      </c>
      <c r="G438" s="23" t="s">
        <v>284</v>
      </c>
      <c r="H438" s="26">
        <v>1</v>
      </c>
      <c r="I438" s="27">
        <v>11410</v>
      </c>
      <c r="J438" s="29">
        <v>1.4999999999999999E-2</v>
      </c>
      <c r="K438" s="28">
        <v>171.15</v>
      </c>
      <c r="L438" s="13">
        <v>188.26500000000001</v>
      </c>
    </row>
    <row r="439" spans="1:12" ht="16.5" customHeight="1">
      <c r="A439" s="9">
        <f>ROW(상세내역[[#This Row],[순번]])-ROW(상세내역[[#Headers],[순번]])</f>
        <v>438</v>
      </c>
      <c r="B439" s="9" t="s">
        <v>732</v>
      </c>
      <c r="C439" s="32" t="s">
        <v>657</v>
      </c>
      <c r="D439" s="22" t="s">
        <v>658</v>
      </c>
      <c r="E439" s="22" t="s">
        <v>288</v>
      </c>
      <c r="F439" s="22" t="s">
        <v>289</v>
      </c>
      <c r="G439" s="23" t="s">
        <v>290</v>
      </c>
      <c r="H439" s="26">
        <v>1</v>
      </c>
      <c r="I439" s="27">
        <v>15850</v>
      </c>
      <c r="J439" s="29">
        <v>1.4999999999999999E-2</v>
      </c>
      <c r="K439" s="28">
        <v>237.75</v>
      </c>
      <c r="L439" s="13">
        <v>261.52500000000003</v>
      </c>
    </row>
    <row r="440" spans="1:12" ht="16.5" customHeight="1">
      <c r="A440" s="9">
        <f>ROW(상세내역[[#This Row],[순번]])-ROW(상세내역[[#Headers],[순번]])</f>
        <v>439</v>
      </c>
      <c r="B440" s="9" t="s">
        <v>732</v>
      </c>
      <c r="C440" s="32" t="s">
        <v>657</v>
      </c>
      <c r="D440" s="22" t="s">
        <v>658</v>
      </c>
      <c r="E440" s="22" t="s">
        <v>163</v>
      </c>
      <c r="F440" s="22" t="s">
        <v>565</v>
      </c>
      <c r="G440" s="23" t="s">
        <v>566</v>
      </c>
      <c r="H440" s="26">
        <v>1</v>
      </c>
      <c r="I440" s="27">
        <v>111130</v>
      </c>
      <c r="J440" s="29">
        <v>1.4999999999999999E-2</v>
      </c>
      <c r="K440" s="28">
        <v>1666.95</v>
      </c>
      <c r="L440" s="13">
        <v>1833.6450000000002</v>
      </c>
    </row>
    <row r="441" spans="1:12" ht="16.5" customHeight="1">
      <c r="A441" s="9">
        <f>ROW(상세내역[[#This Row],[순번]])-ROW(상세내역[[#Headers],[순번]])</f>
        <v>440</v>
      </c>
      <c r="B441" s="9" t="s">
        <v>732</v>
      </c>
      <c r="C441" s="32" t="s">
        <v>164</v>
      </c>
      <c r="D441" s="22" t="s">
        <v>165</v>
      </c>
      <c r="E441" s="22" t="s">
        <v>166</v>
      </c>
      <c r="F441" s="22" t="s">
        <v>167</v>
      </c>
      <c r="G441" s="23" t="s">
        <v>168</v>
      </c>
      <c r="H441" s="26">
        <v>16</v>
      </c>
      <c r="I441" s="27">
        <v>0</v>
      </c>
      <c r="J441" s="29">
        <v>1.4999999999999999E-2</v>
      </c>
      <c r="K441" s="28">
        <v>0</v>
      </c>
      <c r="L441" s="13">
        <v>0</v>
      </c>
    </row>
    <row r="442" spans="1:12" ht="16.5" customHeight="1">
      <c r="A442" s="9">
        <f>ROW(상세내역[[#This Row],[순번]])-ROW(상세내역[[#Headers],[순번]])</f>
        <v>441</v>
      </c>
      <c r="B442" s="9" t="s">
        <v>732</v>
      </c>
      <c r="C442" s="32" t="s">
        <v>164</v>
      </c>
      <c r="D442" s="22" t="s">
        <v>165</v>
      </c>
      <c r="E442" s="22" t="s">
        <v>166</v>
      </c>
      <c r="F442" s="22" t="s">
        <v>574</v>
      </c>
      <c r="G442" s="23" t="s">
        <v>575</v>
      </c>
      <c r="H442" s="26">
        <v>10</v>
      </c>
      <c r="I442" s="27">
        <v>2906900</v>
      </c>
      <c r="J442" s="29">
        <v>1.4999999999999999E-2</v>
      </c>
      <c r="K442" s="28">
        <v>43603.5</v>
      </c>
      <c r="L442" s="13">
        <v>47963.850000000006</v>
      </c>
    </row>
    <row r="443" spans="1:12" ht="16.5" customHeight="1">
      <c r="A443" s="9">
        <f>ROW(상세내역[[#This Row],[순번]])-ROW(상세내역[[#Headers],[순번]])</f>
        <v>442</v>
      </c>
      <c r="B443" s="9" t="s">
        <v>732</v>
      </c>
      <c r="C443" s="32" t="s">
        <v>164</v>
      </c>
      <c r="D443" s="22" t="s">
        <v>165</v>
      </c>
      <c r="E443" s="22" t="s">
        <v>166</v>
      </c>
      <c r="F443" s="22" t="s">
        <v>169</v>
      </c>
      <c r="G443" s="23" t="s">
        <v>170</v>
      </c>
      <c r="H443" s="26">
        <v>16</v>
      </c>
      <c r="I443" s="27">
        <v>0</v>
      </c>
      <c r="J443" s="29">
        <v>1.4999999999999999E-2</v>
      </c>
      <c r="K443" s="28">
        <v>0</v>
      </c>
      <c r="L443" s="13">
        <v>0</v>
      </c>
    </row>
    <row r="444" spans="1:12" ht="16.5" customHeight="1">
      <c r="A444" s="9">
        <f>ROW(상세내역[[#This Row],[순번]])-ROW(상세내역[[#Headers],[순번]])</f>
        <v>443</v>
      </c>
      <c r="B444" s="9" t="s">
        <v>732</v>
      </c>
      <c r="C444" s="32" t="s">
        <v>164</v>
      </c>
      <c r="D444" s="22" t="s">
        <v>165</v>
      </c>
      <c r="E444" s="22" t="s">
        <v>166</v>
      </c>
      <c r="F444" s="22" t="s">
        <v>171</v>
      </c>
      <c r="G444" s="23" t="s">
        <v>172</v>
      </c>
      <c r="H444" s="26">
        <v>16</v>
      </c>
      <c r="I444" s="27">
        <v>0</v>
      </c>
      <c r="J444" s="29">
        <v>1.4999999999999999E-2</v>
      </c>
      <c r="K444" s="28">
        <v>0</v>
      </c>
      <c r="L444" s="13">
        <v>0</v>
      </c>
    </row>
    <row r="445" spans="1:12" ht="16.5" customHeight="1">
      <c r="A445" s="9">
        <f>ROW(상세내역[[#This Row],[순번]])-ROW(상세내역[[#Headers],[순번]])</f>
        <v>444</v>
      </c>
      <c r="B445" s="9" t="s">
        <v>732</v>
      </c>
      <c r="C445" s="32" t="s">
        <v>164</v>
      </c>
      <c r="D445" s="22" t="s">
        <v>165</v>
      </c>
      <c r="E445" s="22" t="s">
        <v>166</v>
      </c>
      <c r="F445" s="22" t="s">
        <v>173</v>
      </c>
      <c r="G445" s="23" t="s">
        <v>174</v>
      </c>
      <c r="H445" s="26">
        <v>16</v>
      </c>
      <c r="I445" s="27">
        <v>0</v>
      </c>
      <c r="J445" s="29">
        <v>1.4999999999999999E-2</v>
      </c>
      <c r="K445" s="28">
        <v>0</v>
      </c>
      <c r="L445" s="13">
        <v>0</v>
      </c>
    </row>
    <row r="446" spans="1:12" ht="16.5" customHeight="1">
      <c r="A446" s="9">
        <f>ROW(상세내역[[#This Row],[순번]])-ROW(상세내역[[#Headers],[순번]])</f>
        <v>445</v>
      </c>
      <c r="B446" s="9" t="s">
        <v>732</v>
      </c>
      <c r="C446" s="32" t="s">
        <v>164</v>
      </c>
      <c r="D446" s="22" t="s">
        <v>165</v>
      </c>
      <c r="E446" s="22" t="s">
        <v>166</v>
      </c>
      <c r="F446" s="22" t="s">
        <v>175</v>
      </c>
      <c r="G446" s="23" t="s">
        <v>176</v>
      </c>
      <c r="H446" s="26">
        <v>8</v>
      </c>
      <c r="I446" s="27">
        <v>64800</v>
      </c>
      <c r="J446" s="29">
        <v>1.4999999999999999E-2</v>
      </c>
      <c r="K446" s="28">
        <v>972</v>
      </c>
      <c r="L446" s="13">
        <v>1069.2</v>
      </c>
    </row>
    <row r="447" spans="1:12" ht="16.5" customHeight="1">
      <c r="A447" s="9">
        <f>ROW(상세내역[[#This Row],[순번]])-ROW(상세내역[[#Headers],[순번]])</f>
        <v>446</v>
      </c>
      <c r="B447" s="9" t="s">
        <v>732</v>
      </c>
      <c r="C447" s="32" t="s">
        <v>164</v>
      </c>
      <c r="D447" s="22" t="s">
        <v>165</v>
      </c>
      <c r="E447" s="22" t="s">
        <v>166</v>
      </c>
      <c r="F447" s="22" t="s">
        <v>807</v>
      </c>
      <c r="G447" s="23" t="s">
        <v>808</v>
      </c>
      <c r="H447" s="26">
        <v>4</v>
      </c>
      <c r="I447" s="27">
        <v>985920</v>
      </c>
      <c r="J447" s="29">
        <v>1.4999999999999999E-2</v>
      </c>
      <c r="K447" s="28">
        <v>14788.8</v>
      </c>
      <c r="L447" s="13">
        <v>16267.68</v>
      </c>
    </row>
    <row r="448" spans="1:12" ht="16.5" customHeight="1">
      <c r="A448" s="9">
        <f>ROW(상세내역[[#This Row],[순번]])-ROW(상세내역[[#Headers],[순번]])</f>
        <v>447</v>
      </c>
      <c r="B448" s="9" t="s">
        <v>732</v>
      </c>
      <c r="C448" s="32" t="s">
        <v>164</v>
      </c>
      <c r="D448" s="22" t="s">
        <v>165</v>
      </c>
      <c r="E448" s="22" t="s">
        <v>54</v>
      </c>
      <c r="F448" s="22" t="s">
        <v>55</v>
      </c>
      <c r="G448" s="23" t="s">
        <v>56</v>
      </c>
      <c r="H448" s="26">
        <v>8</v>
      </c>
      <c r="I448" s="27">
        <v>800000</v>
      </c>
      <c r="J448" s="29">
        <v>1.4999999999999999E-2</v>
      </c>
      <c r="K448" s="28">
        <v>12000</v>
      </c>
      <c r="L448" s="13">
        <v>13200.000000000002</v>
      </c>
    </row>
    <row r="449" spans="1:12" ht="16.5" customHeight="1">
      <c r="A449" s="9">
        <f>ROW(상세내역[[#This Row],[순번]])-ROW(상세내역[[#Headers],[순번]])</f>
        <v>448</v>
      </c>
      <c r="B449" s="9" t="s">
        <v>732</v>
      </c>
      <c r="C449" s="32" t="s">
        <v>164</v>
      </c>
      <c r="D449" s="22" t="s">
        <v>165</v>
      </c>
      <c r="E449" s="22" t="s">
        <v>177</v>
      </c>
      <c r="F449" s="22" t="s">
        <v>178</v>
      </c>
      <c r="G449" s="23" t="s">
        <v>179</v>
      </c>
      <c r="H449" s="26">
        <v>16</v>
      </c>
      <c r="I449" s="27">
        <v>16960</v>
      </c>
      <c r="J449" s="29">
        <v>1.4999999999999999E-2</v>
      </c>
      <c r="K449" s="28">
        <v>254.39999999999998</v>
      </c>
      <c r="L449" s="13">
        <v>279.83999999999997</v>
      </c>
    </row>
    <row r="450" spans="1:12" ht="16.5" customHeight="1">
      <c r="A450" s="9">
        <f>ROW(상세내역[[#This Row],[순번]])-ROW(상세내역[[#Headers],[순번]])</f>
        <v>449</v>
      </c>
      <c r="B450" s="9" t="s">
        <v>732</v>
      </c>
      <c r="C450" s="32" t="s">
        <v>164</v>
      </c>
      <c r="D450" s="22" t="s">
        <v>165</v>
      </c>
      <c r="E450" s="22" t="s">
        <v>180</v>
      </c>
      <c r="F450" s="22" t="s">
        <v>181</v>
      </c>
      <c r="G450" s="23" t="s">
        <v>182</v>
      </c>
      <c r="H450" s="26">
        <v>16</v>
      </c>
      <c r="I450" s="27">
        <v>16960</v>
      </c>
      <c r="J450" s="29">
        <v>1.4999999999999999E-2</v>
      </c>
      <c r="K450" s="28">
        <v>254.39999999999998</v>
      </c>
      <c r="L450" s="13">
        <v>279.83999999999997</v>
      </c>
    </row>
    <row r="451" spans="1:12" ht="16.5" customHeight="1">
      <c r="A451" s="9">
        <f>ROW(상세내역[[#This Row],[순번]])-ROW(상세내역[[#Headers],[순번]])</f>
        <v>450</v>
      </c>
      <c r="B451" s="9" t="s">
        <v>732</v>
      </c>
      <c r="C451" s="32" t="s">
        <v>164</v>
      </c>
      <c r="D451" s="22" t="s">
        <v>165</v>
      </c>
      <c r="E451" s="22" t="s">
        <v>183</v>
      </c>
      <c r="F451" s="22" t="s">
        <v>184</v>
      </c>
      <c r="G451" s="23" t="s">
        <v>185</v>
      </c>
      <c r="H451" s="26">
        <v>16</v>
      </c>
      <c r="I451" s="27">
        <v>16960</v>
      </c>
      <c r="J451" s="29">
        <v>1.4999999999999999E-2</v>
      </c>
      <c r="K451" s="28">
        <v>254.39999999999998</v>
      </c>
      <c r="L451" s="13">
        <v>279.83999999999997</v>
      </c>
    </row>
    <row r="452" spans="1:12" ht="16.5" customHeight="1">
      <c r="A452" s="9">
        <f>ROW(상세내역[[#This Row],[순번]])-ROW(상세내역[[#Headers],[순번]])</f>
        <v>451</v>
      </c>
      <c r="B452" s="9" t="s">
        <v>732</v>
      </c>
      <c r="C452" s="32" t="s">
        <v>164</v>
      </c>
      <c r="D452" s="22" t="s">
        <v>165</v>
      </c>
      <c r="E452" s="22" t="s">
        <v>186</v>
      </c>
      <c r="F452" s="22" t="s">
        <v>187</v>
      </c>
      <c r="G452" s="23" t="s">
        <v>188</v>
      </c>
      <c r="H452" s="26">
        <v>16</v>
      </c>
      <c r="I452" s="27">
        <v>16960</v>
      </c>
      <c r="J452" s="29">
        <v>1.4999999999999999E-2</v>
      </c>
      <c r="K452" s="28">
        <v>254.39999999999998</v>
      </c>
      <c r="L452" s="13">
        <v>279.83999999999997</v>
      </c>
    </row>
    <row r="453" spans="1:12" ht="16.5" customHeight="1">
      <c r="A453" s="9">
        <f>ROW(상세내역[[#This Row],[순번]])-ROW(상세내역[[#Headers],[순번]])</f>
        <v>452</v>
      </c>
      <c r="B453" s="9" t="s">
        <v>732</v>
      </c>
      <c r="C453" s="32" t="s">
        <v>164</v>
      </c>
      <c r="D453" s="22" t="s">
        <v>165</v>
      </c>
      <c r="E453" s="22" t="s">
        <v>189</v>
      </c>
      <c r="F453" s="22" t="s">
        <v>190</v>
      </c>
      <c r="G453" s="23" t="s">
        <v>191</v>
      </c>
      <c r="H453" s="26">
        <v>16</v>
      </c>
      <c r="I453" s="27">
        <v>16960</v>
      </c>
      <c r="J453" s="29">
        <v>1.4999999999999999E-2</v>
      </c>
      <c r="K453" s="28">
        <v>254.39999999999998</v>
      </c>
      <c r="L453" s="13">
        <v>279.83999999999997</v>
      </c>
    </row>
    <row r="454" spans="1:12" ht="16.5" customHeight="1">
      <c r="A454" s="9">
        <f>ROW(상세내역[[#This Row],[순번]])-ROW(상세내역[[#Headers],[순번]])</f>
        <v>453</v>
      </c>
      <c r="B454" s="9" t="s">
        <v>732</v>
      </c>
      <c r="C454" s="32" t="s">
        <v>164</v>
      </c>
      <c r="D454" s="22" t="s">
        <v>165</v>
      </c>
      <c r="E454" s="22" t="s">
        <v>192</v>
      </c>
      <c r="F454" s="22" t="s">
        <v>193</v>
      </c>
      <c r="G454" s="23" t="s">
        <v>194</v>
      </c>
      <c r="H454" s="26">
        <v>16</v>
      </c>
      <c r="I454" s="27">
        <v>16960</v>
      </c>
      <c r="J454" s="29">
        <v>1.4999999999999999E-2</v>
      </c>
      <c r="K454" s="28">
        <v>254.39999999999998</v>
      </c>
      <c r="L454" s="13">
        <v>279.83999999999997</v>
      </c>
    </row>
    <row r="455" spans="1:12" ht="16.5" customHeight="1">
      <c r="A455" s="9">
        <f>ROW(상세내역[[#This Row],[순번]])-ROW(상세내역[[#Headers],[순번]])</f>
        <v>454</v>
      </c>
      <c r="B455" s="9" t="s">
        <v>732</v>
      </c>
      <c r="C455" s="32" t="s">
        <v>164</v>
      </c>
      <c r="D455" s="22" t="s">
        <v>165</v>
      </c>
      <c r="E455" s="22" t="s">
        <v>195</v>
      </c>
      <c r="F455" s="22" t="s">
        <v>196</v>
      </c>
      <c r="G455" s="23" t="s">
        <v>197</v>
      </c>
      <c r="H455" s="26">
        <v>37</v>
      </c>
      <c r="I455" s="27">
        <v>86210</v>
      </c>
      <c r="J455" s="29">
        <v>1.4999999999999999E-2</v>
      </c>
      <c r="K455" s="28">
        <v>1293.1499999999999</v>
      </c>
      <c r="L455" s="13">
        <v>1422.4649999999999</v>
      </c>
    </row>
    <row r="456" spans="1:12" ht="16.5" customHeight="1">
      <c r="A456" s="9">
        <f>ROW(상세내역[[#This Row],[순번]])-ROW(상세내역[[#Headers],[순번]])</f>
        <v>455</v>
      </c>
      <c r="B456" s="9" t="s">
        <v>732</v>
      </c>
      <c r="C456" s="32" t="s">
        <v>164</v>
      </c>
      <c r="D456" s="22" t="s">
        <v>165</v>
      </c>
      <c r="E456" s="22" t="s">
        <v>198</v>
      </c>
      <c r="F456" s="22" t="s">
        <v>199</v>
      </c>
      <c r="G456" s="23" t="s">
        <v>200</v>
      </c>
      <c r="H456" s="26">
        <v>16</v>
      </c>
      <c r="I456" s="27">
        <v>16800</v>
      </c>
      <c r="J456" s="29">
        <v>1.4999999999999999E-2</v>
      </c>
      <c r="K456" s="28">
        <v>252</v>
      </c>
      <c r="L456" s="13">
        <v>277.20000000000005</v>
      </c>
    </row>
    <row r="457" spans="1:12" ht="16.5" customHeight="1">
      <c r="A457" s="9">
        <f>ROW(상세내역[[#This Row],[순번]])-ROW(상세내역[[#Headers],[순번]])</f>
        <v>456</v>
      </c>
      <c r="B457" s="9" t="s">
        <v>732</v>
      </c>
      <c r="C457" s="32" t="s">
        <v>164</v>
      </c>
      <c r="D457" s="22" t="s">
        <v>165</v>
      </c>
      <c r="E457" s="22" t="s">
        <v>201</v>
      </c>
      <c r="F457" s="22" t="s">
        <v>202</v>
      </c>
      <c r="G457" s="23" t="s">
        <v>203</v>
      </c>
      <c r="H457" s="26">
        <v>17</v>
      </c>
      <c r="I457" s="27">
        <v>122400</v>
      </c>
      <c r="J457" s="29">
        <v>1.4999999999999999E-2</v>
      </c>
      <c r="K457" s="28">
        <v>1836</v>
      </c>
      <c r="L457" s="13">
        <v>2019.6000000000001</v>
      </c>
    </row>
    <row r="458" spans="1:12" ht="16.5" customHeight="1">
      <c r="A458" s="9">
        <f>ROW(상세내역[[#This Row],[순번]])-ROW(상세내역[[#Headers],[순번]])</f>
        <v>457</v>
      </c>
      <c r="B458" s="9" t="s">
        <v>732</v>
      </c>
      <c r="C458" s="32" t="s">
        <v>164</v>
      </c>
      <c r="D458" s="22" t="s">
        <v>165</v>
      </c>
      <c r="E458" s="22" t="s">
        <v>57</v>
      </c>
      <c r="F458" s="22" t="s">
        <v>58</v>
      </c>
      <c r="G458" s="23" t="s">
        <v>59</v>
      </c>
      <c r="H458" s="26">
        <v>2</v>
      </c>
      <c r="I458" s="27">
        <v>21040</v>
      </c>
      <c r="J458" s="29">
        <v>1.4999999999999999E-2</v>
      </c>
      <c r="K458" s="28">
        <v>315.59999999999997</v>
      </c>
      <c r="L458" s="13">
        <v>347.15999999999997</v>
      </c>
    </row>
    <row r="459" spans="1:12" ht="16.5" customHeight="1">
      <c r="A459" s="9">
        <f>ROW(상세내역[[#This Row],[순번]])-ROW(상세내역[[#Headers],[순번]])</f>
        <v>458</v>
      </c>
      <c r="B459" s="9" t="s">
        <v>732</v>
      </c>
      <c r="C459" s="32" t="s">
        <v>164</v>
      </c>
      <c r="D459" s="22" t="s">
        <v>165</v>
      </c>
      <c r="E459" s="22" t="s">
        <v>60</v>
      </c>
      <c r="F459" s="22" t="s">
        <v>61</v>
      </c>
      <c r="G459" s="23" t="s">
        <v>62</v>
      </c>
      <c r="H459" s="26">
        <v>19</v>
      </c>
      <c r="I459" s="27">
        <v>49590</v>
      </c>
      <c r="J459" s="29">
        <v>1.4999999999999999E-2</v>
      </c>
      <c r="K459" s="28">
        <v>743.85</v>
      </c>
      <c r="L459" s="13">
        <v>818.23500000000013</v>
      </c>
    </row>
    <row r="460" spans="1:12" ht="16.5" customHeight="1">
      <c r="A460" s="9">
        <f>ROW(상세내역[[#This Row],[순번]])-ROW(상세내역[[#Headers],[순번]])</f>
        <v>459</v>
      </c>
      <c r="B460" s="9" t="s">
        <v>732</v>
      </c>
      <c r="C460" s="32" t="s">
        <v>164</v>
      </c>
      <c r="D460" s="22" t="s">
        <v>165</v>
      </c>
      <c r="E460" s="22" t="s">
        <v>63</v>
      </c>
      <c r="F460" s="22" t="s">
        <v>64</v>
      </c>
      <c r="G460" s="23" t="s">
        <v>65</v>
      </c>
      <c r="H460" s="26">
        <v>3</v>
      </c>
      <c r="I460" s="27">
        <v>7830</v>
      </c>
      <c r="J460" s="29">
        <v>1.4999999999999999E-2</v>
      </c>
      <c r="K460" s="28">
        <v>117.44999999999999</v>
      </c>
      <c r="L460" s="13">
        <v>129.19499999999999</v>
      </c>
    </row>
    <row r="461" spans="1:12" ht="16.5" customHeight="1">
      <c r="A461" s="9">
        <f>ROW(상세내역[[#This Row],[순번]])-ROW(상세내역[[#Headers],[순번]])</f>
        <v>460</v>
      </c>
      <c r="B461" s="9" t="s">
        <v>732</v>
      </c>
      <c r="C461" s="32" t="s">
        <v>164</v>
      </c>
      <c r="D461" s="22" t="s">
        <v>165</v>
      </c>
      <c r="E461" s="22" t="s">
        <v>66</v>
      </c>
      <c r="F461" s="22" t="s">
        <v>67</v>
      </c>
      <c r="G461" s="23" t="s">
        <v>68</v>
      </c>
      <c r="H461" s="26">
        <v>19</v>
      </c>
      <c r="I461" s="27">
        <v>183920</v>
      </c>
      <c r="J461" s="29">
        <v>1.4999999999999999E-2</v>
      </c>
      <c r="K461" s="28">
        <v>2758.7999999999997</v>
      </c>
      <c r="L461" s="13">
        <v>3034.68</v>
      </c>
    </row>
    <row r="462" spans="1:12" ht="16.5" customHeight="1">
      <c r="A462" s="9">
        <f>ROW(상세내역[[#This Row],[순번]])-ROW(상세내역[[#Headers],[순번]])</f>
        <v>461</v>
      </c>
      <c r="B462" s="9" t="s">
        <v>732</v>
      </c>
      <c r="C462" s="32" t="s">
        <v>164</v>
      </c>
      <c r="D462" s="22" t="s">
        <v>165</v>
      </c>
      <c r="E462" s="22" t="s">
        <v>697</v>
      </c>
      <c r="F462" s="22" t="s">
        <v>698</v>
      </c>
      <c r="G462" s="23" t="s">
        <v>699</v>
      </c>
      <c r="H462" s="26">
        <v>3</v>
      </c>
      <c r="I462" s="27">
        <v>30240</v>
      </c>
      <c r="J462" s="29">
        <v>1.4999999999999999E-2</v>
      </c>
      <c r="K462" s="28">
        <v>453.59999999999997</v>
      </c>
      <c r="L462" s="13">
        <v>498.96</v>
      </c>
    </row>
    <row r="463" spans="1:12" ht="16.5" customHeight="1">
      <c r="A463" s="9">
        <f>ROW(상세내역[[#This Row],[순번]])-ROW(상세내역[[#Headers],[순번]])</f>
        <v>462</v>
      </c>
      <c r="B463" s="9" t="s">
        <v>732</v>
      </c>
      <c r="C463" s="32" t="s">
        <v>164</v>
      </c>
      <c r="D463" s="22" t="s">
        <v>165</v>
      </c>
      <c r="E463" s="22" t="s">
        <v>204</v>
      </c>
      <c r="F463" s="22" t="s">
        <v>205</v>
      </c>
      <c r="G463" s="23" t="s">
        <v>206</v>
      </c>
      <c r="H463" s="26">
        <v>39</v>
      </c>
      <c r="I463" s="27">
        <v>79950</v>
      </c>
      <c r="J463" s="29">
        <v>1.4999999999999999E-2</v>
      </c>
      <c r="K463" s="28">
        <v>1199.25</v>
      </c>
      <c r="L463" s="13">
        <v>1319.1750000000002</v>
      </c>
    </row>
    <row r="464" spans="1:12" ht="16.5" customHeight="1">
      <c r="A464" s="9">
        <f>ROW(상세내역[[#This Row],[순번]])-ROW(상세내역[[#Headers],[순번]])</f>
        <v>463</v>
      </c>
      <c r="B464" s="9" t="s">
        <v>732</v>
      </c>
      <c r="C464" s="32" t="s">
        <v>164</v>
      </c>
      <c r="D464" s="22" t="s">
        <v>165</v>
      </c>
      <c r="E464" s="22" t="s">
        <v>207</v>
      </c>
      <c r="F464" s="22" t="s">
        <v>208</v>
      </c>
      <c r="G464" s="23" t="s">
        <v>209</v>
      </c>
      <c r="H464" s="26">
        <v>39</v>
      </c>
      <c r="I464" s="27">
        <v>129090</v>
      </c>
      <c r="J464" s="29">
        <v>1.4999999999999999E-2</v>
      </c>
      <c r="K464" s="28">
        <v>1936.35</v>
      </c>
      <c r="L464" s="13">
        <v>2129.9850000000001</v>
      </c>
    </row>
    <row r="465" spans="1:12" ht="16.5" customHeight="1">
      <c r="A465" s="9">
        <f>ROW(상세내역[[#This Row],[순번]])-ROW(상세내역[[#Headers],[순번]])</f>
        <v>464</v>
      </c>
      <c r="B465" s="9" t="s">
        <v>732</v>
      </c>
      <c r="C465" s="32" t="s">
        <v>164</v>
      </c>
      <c r="D465" s="22" t="s">
        <v>165</v>
      </c>
      <c r="E465" s="22" t="s">
        <v>438</v>
      </c>
      <c r="F465" s="22" t="s">
        <v>439</v>
      </c>
      <c r="G465" s="23" t="s">
        <v>440</v>
      </c>
      <c r="H465" s="26">
        <v>1</v>
      </c>
      <c r="I465" s="27">
        <v>1230</v>
      </c>
      <c r="J465" s="29">
        <v>1.4999999999999999E-2</v>
      </c>
      <c r="K465" s="28">
        <v>18.45</v>
      </c>
      <c r="L465" s="13">
        <v>20.295000000000002</v>
      </c>
    </row>
    <row r="466" spans="1:12" ht="16.5" customHeight="1">
      <c r="A466" s="9">
        <f>ROW(상세내역[[#This Row],[순번]])-ROW(상세내역[[#Headers],[순번]])</f>
        <v>465</v>
      </c>
      <c r="B466" s="9" t="s">
        <v>732</v>
      </c>
      <c r="C466" s="32" t="s">
        <v>164</v>
      </c>
      <c r="D466" s="22" t="s">
        <v>165</v>
      </c>
      <c r="E466" s="22" t="s">
        <v>210</v>
      </c>
      <c r="F466" s="22" t="s">
        <v>211</v>
      </c>
      <c r="G466" s="23" t="s">
        <v>212</v>
      </c>
      <c r="H466" s="26">
        <v>17</v>
      </c>
      <c r="I466" s="27">
        <v>22100</v>
      </c>
      <c r="J466" s="29">
        <v>1.4999999999999999E-2</v>
      </c>
      <c r="K466" s="28">
        <v>331.5</v>
      </c>
      <c r="L466" s="13">
        <v>364.65000000000003</v>
      </c>
    </row>
    <row r="467" spans="1:12" ht="16.5" customHeight="1">
      <c r="A467" s="9">
        <f>ROW(상세내역[[#This Row],[순번]])-ROW(상세내역[[#Headers],[순번]])</f>
        <v>466</v>
      </c>
      <c r="B467" s="9" t="s">
        <v>732</v>
      </c>
      <c r="C467" s="32" t="s">
        <v>164</v>
      </c>
      <c r="D467" s="22" t="s">
        <v>165</v>
      </c>
      <c r="E467" s="22" t="s">
        <v>213</v>
      </c>
      <c r="F467" s="22" t="s">
        <v>214</v>
      </c>
      <c r="G467" s="23" t="s">
        <v>215</v>
      </c>
      <c r="H467" s="26">
        <v>16</v>
      </c>
      <c r="I467" s="27">
        <v>22080</v>
      </c>
      <c r="J467" s="29">
        <v>1.4999999999999999E-2</v>
      </c>
      <c r="K467" s="28">
        <v>331.2</v>
      </c>
      <c r="L467" s="13">
        <v>364.32</v>
      </c>
    </row>
    <row r="468" spans="1:12" ht="16.5" customHeight="1">
      <c r="A468" s="9">
        <f>ROW(상세내역[[#This Row],[순번]])-ROW(상세내역[[#Headers],[순번]])</f>
        <v>467</v>
      </c>
      <c r="B468" s="9" t="s">
        <v>732</v>
      </c>
      <c r="C468" s="32" t="s">
        <v>164</v>
      </c>
      <c r="D468" s="22" t="s">
        <v>165</v>
      </c>
      <c r="E468" s="22" t="s">
        <v>213</v>
      </c>
      <c r="F468" s="22" t="s">
        <v>216</v>
      </c>
      <c r="G468" s="23" t="s">
        <v>217</v>
      </c>
      <c r="H468" s="26">
        <v>1</v>
      </c>
      <c r="I468" s="27">
        <v>1380</v>
      </c>
      <c r="J468" s="29">
        <v>1.4999999999999999E-2</v>
      </c>
      <c r="K468" s="28">
        <v>20.7</v>
      </c>
      <c r="L468" s="13">
        <v>22.77</v>
      </c>
    </row>
    <row r="469" spans="1:12" ht="16.5" customHeight="1">
      <c r="A469" s="9">
        <f>ROW(상세내역[[#This Row],[순번]])-ROW(상세내역[[#Headers],[순번]])</f>
        <v>468</v>
      </c>
      <c r="B469" s="9" t="s">
        <v>732</v>
      </c>
      <c r="C469" s="32" t="s">
        <v>164</v>
      </c>
      <c r="D469" s="22" t="s">
        <v>165</v>
      </c>
      <c r="E469" s="22" t="s">
        <v>218</v>
      </c>
      <c r="F469" s="22" t="s">
        <v>219</v>
      </c>
      <c r="G469" s="23" t="s">
        <v>220</v>
      </c>
      <c r="H469" s="26">
        <v>16</v>
      </c>
      <c r="I469" s="27">
        <v>30240</v>
      </c>
      <c r="J469" s="29">
        <v>1.4999999999999999E-2</v>
      </c>
      <c r="K469" s="28">
        <v>453.59999999999997</v>
      </c>
      <c r="L469" s="13">
        <v>498.96</v>
      </c>
    </row>
    <row r="470" spans="1:12" ht="16.5" customHeight="1">
      <c r="A470" s="9">
        <f>ROW(상세내역[[#This Row],[순번]])-ROW(상세내역[[#Headers],[순번]])</f>
        <v>469</v>
      </c>
      <c r="B470" s="9" t="s">
        <v>732</v>
      </c>
      <c r="C470" s="32" t="s">
        <v>164</v>
      </c>
      <c r="D470" s="22" t="s">
        <v>165</v>
      </c>
      <c r="E470" s="22" t="s">
        <v>221</v>
      </c>
      <c r="F470" s="22" t="s">
        <v>222</v>
      </c>
      <c r="G470" s="23" t="s">
        <v>223</v>
      </c>
      <c r="H470" s="26">
        <v>16</v>
      </c>
      <c r="I470" s="27">
        <v>31040</v>
      </c>
      <c r="J470" s="29">
        <v>1.4999999999999999E-2</v>
      </c>
      <c r="K470" s="28">
        <v>465.59999999999997</v>
      </c>
      <c r="L470" s="13">
        <v>512.16</v>
      </c>
    </row>
    <row r="471" spans="1:12" ht="16.5" customHeight="1">
      <c r="A471" s="9">
        <f>ROW(상세내역[[#This Row],[순번]])-ROW(상세내역[[#Headers],[순번]])</f>
        <v>470</v>
      </c>
      <c r="B471" s="9" t="s">
        <v>732</v>
      </c>
      <c r="C471" s="32" t="s">
        <v>164</v>
      </c>
      <c r="D471" s="22" t="s">
        <v>165</v>
      </c>
      <c r="E471" s="22" t="s">
        <v>224</v>
      </c>
      <c r="F471" s="22" t="s">
        <v>225</v>
      </c>
      <c r="G471" s="23" t="s">
        <v>226</v>
      </c>
      <c r="H471" s="26">
        <v>16</v>
      </c>
      <c r="I471" s="27">
        <v>24480</v>
      </c>
      <c r="J471" s="29">
        <v>1.4999999999999999E-2</v>
      </c>
      <c r="K471" s="28">
        <v>367.2</v>
      </c>
      <c r="L471" s="13">
        <v>403.92</v>
      </c>
    </row>
    <row r="472" spans="1:12" ht="16.5" customHeight="1">
      <c r="A472" s="9">
        <f>ROW(상세내역[[#This Row],[순번]])-ROW(상세내역[[#Headers],[순번]])</f>
        <v>471</v>
      </c>
      <c r="B472" s="9" t="s">
        <v>732</v>
      </c>
      <c r="C472" s="32" t="s">
        <v>164</v>
      </c>
      <c r="D472" s="22" t="s">
        <v>165</v>
      </c>
      <c r="E472" s="22" t="s">
        <v>227</v>
      </c>
      <c r="F472" s="22" t="s">
        <v>228</v>
      </c>
      <c r="G472" s="23" t="s">
        <v>229</v>
      </c>
      <c r="H472" s="26">
        <v>16</v>
      </c>
      <c r="I472" s="27">
        <v>25920</v>
      </c>
      <c r="J472" s="29">
        <v>1.4999999999999999E-2</v>
      </c>
      <c r="K472" s="28">
        <v>388.8</v>
      </c>
      <c r="L472" s="13">
        <v>427.68000000000006</v>
      </c>
    </row>
    <row r="473" spans="1:12" ht="16.5" customHeight="1">
      <c r="A473" s="9">
        <f>ROW(상세내역[[#This Row],[순번]])-ROW(상세내역[[#Headers],[순번]])</f>
        <v>472</v>
      </c>
      <c r="B473" s="9" t="s">
        <v>732</v>
      </c>
      <c r="C473" s="32" t="s">
        <v>164</v>
      </c>
      <c r="D473" s="22" t="s">
        <v>165</v>
      </c>
      <c r="E473" s="22" t="s">
        <v>230</v>
      </c>
      <c r="F473" s="22" t="s">
        <v>231</v>
      </c>
      <c r="G473" s="23" t="s">
        <v>232</v>
      </c>
      <c r="H473" s="26">
        <v>16</v>
      </c>
      <c r="I473" s="27">
        <v>56320</v>
      </c>
      <c r="J473" s="29">
        <v>1.4999999999999999E-2</v>
      </c>
      <c r="K473" s="28">
        <v>844.8</v>
      </c>
      <c r="L473" s="13">
        <v>929.28</v>
      </c>
    </row>
    <row r="474" spans="1:12" ht="16.5" customHeight="1">
      <c r="A474" s="9">
        <f>ROW(상세내역[[#This Row],[순번]])-ROW(상세내역[[#Headers],[순번]])</f>
        <v>473</v>
      </c>
      <c r="B474" s="9" t="s">
        <v>732</v>
      </c>
      <c r="C474" s="32" t="s">
        <v>164</v>
      </c>
      <c r="D474" s="22" t="s">
        <v>165</v>
      </c>
      <c r="E474" s="22" t="s">
        <v>233</v>
      </c>
      <c r="F474" s="22" t="s">
        <v>234</v>
      </c>
      <c r="G474" s="23" t="s">
        <v>235</v>
      </c>
      <c r="H474" s="26">
        <v>17</v>
      </c>
      <c r="I474" s="27">
        <v>22270</v>
      </c>
      <c r="J474" s="29">
        <v>1.4999999999999999E-2</v>
      </c>
      <c r="K474" s="28">
        <v>334.05</v>
      </c>
      <c r="L474" s="13">
        <v>367.45500000000004</v>
      </c>
    </row>
    <row r="475" spans="1:12" ht="16.5" customHeight="1">
      <c r="A475" s="9">
        <f>ROW(상세내역[[#This Row],[순번]])-ROW(상세내역[[#Headers],[순번]])</f>
        <v>474</v>
      </c>
      <c r="B475" s="9" t="s">
        <v>732</v>
      </c>
      <c r="C475" s="32" t="s">
        <v>164</v>
      </c>
      <c r="D475" s="22" t="s">
        <v>165</v>
      </c>
      <c r="E475" s="22" t="s">
        <v>236</v>
      </c>
      <c r="F475" s="22" t="s">
        <v>237</v>
      </c>
      <c r="G475" s="23" t="s">
        <v>238</v>
      </c>
      <c r="H475" s="26">
        <v>15</v>
      </c>
      <c r="I475" s="27">
        <v>30000</v>
      </c>
      <c r="J475" s="29">
        <v>1.4999999999999999E-2</v>
      </c>
      <c r="K475" s="28">
        <v>450</v>
      </c>
      <c r="L475" s="13">
        <v>495.00000000000006</v>
      </c>
    </row>
    <row r="476" spans="1:12" ht="16.5" customHeight="1">
      <c r="A476" s="9">
        <f>ROW(상세내역[[#This Row],[순번]])-ROW(상세내역[[#Headers],[순번]])</f>
        <v>475</v>
      </c>
      <c r="B476" s="9" t="s">
        <v>732</v>
      </c>
      <c r="C476" s="32" t="s">
        <v>164</v>
      </c>
      <c r="D476" s="22" t="s">
        <v>165</v>
      </c>
      <c r="E476" s="22" t="s">
        <v>239</v>
      </c>
      <c r="F476" s="22" t="s">
        <v>240</v>
      </c>
      <c r="G476" s="23" t="s">
        <v>241</v>
      </c>
      <c r="H476" s="26">
        <v>16</v>
      </c>
      <c r="I476" s="27">
        <v>61440</v>
      </c>
      <c r="J476" s="29">
        <v>1.4999999999999999E-2</v>
      </c>
      <c r="K476" s="28">
        <v>921.59999999999991</v>
      </c>
      <c r="L476" s="13">
        <v>1013.76</v>
      </c>
    </row>
    <row r="477" spans="1:12" ht="16.5" customHeight="1">
      <c r="A477" s="9">
        <f>ROW(상세내역[[#This Row],[순번]])-ROW(상세내역[[#Headers],[순번]])</f>
        <v>476</v>
      </c>
      <c r="B477" s="9" t="s">
        <v>732</v>
      </c>
      <c r="C477" s="32" t="s">
        <v>164</v>
      </c>
      <c r="D477" s="22" t="s">
        <v>165</v>
      </c>
      <c r="E477" s="22" t="s">
        <v>69</v>
      </c>
      <c r="F477" s="22" t="s">
        <v>242</v>
      </c>
      <c r="G477" s="23" t="s">
        <v>243</v>
      </c>
      <c r="H477" s="26">
        <v>16</v>
      </c>
      <c r="I477" s="27">
        <v>27360</v>
      </c>
      <c r="J477" s="29">
        <v>1.4999999999999999E-2</v>
      </c>
      <c r="K477" s="28">
        <v>410.4</v>
      </c>
      <c r="L477" s="13">
        <v>451.44</v>
      </c>
    </row>
    <row r="478" spans="1:12" ht="16.5" customHeight="1">
      <c r="A478" s="9">
        <f>ROW(상세내역[[#This Row],[순번]])-ROW(상세내역[[#Headers],[순번]])</f>
        <v>477</v>
      </c>
      <c r="B478" s="9" t="s">
        <v>732</v>
      </c>
      <c r="C478" s="32" t="s">
        <v>164</v>
      </c>
      <c r="D478" s="22" t="s">
        <v>165</v>
      </c>
      <c r="E478" s="22" t="s">
        <v>69</v>
      </c>
      <c r="F478" s="22" t="s">
        <v>70</v>
      </c>
      <c r="G478" s="23" t="s">
        <v>71</v>
      </c>
      <c r="H478" s="26">
        <v>1</v>
      </c>
      <c r="I478" s="27">
        <v>1710</v>
      </c>
      <c r="J478" s="29">
        <v>1.4999999999999999E-2</v>
      </c>
      <c r="K478" s="28">
        <v>25.65</v>
      </c>
      <c r="L478" s="13">
        <v>28.215</v>
      </c>
    </row>
    <row r="479" spans="1:12" ht="16.5" customHeight="1">
      <c r="A479" s="9">
        <f>ROW(상세내역[[#This Row],[순번]])-ROW(상세내역[[#Headers],[순번]])</f>
        <v>478</v>
      </c>
      <c r="B479" s="9" t="s">
        <v>732</v>
      </c>
      <c r="C479" s="32" t="s">
        <v>164</v>
      </c>
      <c r="D479" s="22" t="s">
        <v>165</v>
      </c>
      <c r="E479" s="22" t="s">
        <v>244</v>
      </c>
      <c r="F479" s="22" t="s">
        <v>245</v>
      </c>
      <c r="G479" s="23" t="s">
        <v>246</v>
      </c>
      <c r="H479" s="26">
        <v>16</v>
      </c>
      <c r="I479" s="27">
        <v>24960</v>
      </c>
      <c r="J479" s="29">
        <v>1.4999999999999999E-2</v>
      </c>
      <c r="K479" s="28">
        <v>374.4</v>
      </c>
      <c r="L479" s="13">
        <v>411.84000000000003</v>
      </c>
    </row>
    <row r="480" spans="1:12" ht="16.5" customHeight="1">
      <c r="A480" s="9">
        <f>ROW(상세내역[[#This Row],[순번]])-ROW(상세내역[[#Headers],[순번]])</f>
        <v>479</v>
      </c>
      <c r="B480" s="9" t="s">
        <v>732</v>
      </c>
      <c r="C480" s="32" t="s">
        <v>164</v>
      </c>
      <c r="D480" s="22" t="s">
        <v>165</v>
      </c>
      <c r="E480" s="22" t="s">
        <v>247</v>
      </c>
      <c r="F480" s="22" t="s">
        <v>248</v>
      </c>
      <c r="G480" s="23" t="s">
        <v>249</v>
      </c>
      <c r="H480" s="26">
        <v>16</v>
      </c>
      <c r="I480" s="27">
        <v>35200</v>
      </c>
      <c r="J480" s="29">
        <v>1.4999999999999999E-2</v>
      </c>
      <c r="K480" s="28">
        <v>528</v>
      </c>
      <c r="L480" s="13">
        <v>580.80000000000007</v>
      </c>
    </row>
    <row r="481" spans="1:12" ht="16.5" customHeight="1">
      <c r="A481" s="9">
        <f>ROW(상세내역[[#This Row],[순번]])-ROW(상세내역[[#Headers],[순번]])</f>
        <v>480</v>
      </c>
      <c r="B481" s="9" t="s">
        <v>732</v>
      </c>
      <c r="C481" s="32" t="s">
        <v>164</v>
      </c>
      <c r="D481" s="22" t="s">
        <v>165</v>
      </c>
      <c r="E481" s="22" t="s">
        <v>72</v>
      </c>
      <c r="F481" s="22" t="s">
        <v>73</v>
      </c>
      <c r="G481" s="23" t="s">
        <v>74</v>
      </c>
      <c r="H481" s="26">
        <v>7</v>
      </c>
      <c r="I481" s="27">
        <v>60620</v>
      </c>
      <c r="J481" s="29">
        <v>1.4999999999999999E-2</v>
      </c>
      <c r="K481" s="28">
        <v>909.3</v>
      </c>
      <c r="L481" s="13">
        <v>1000.23</v>
      </c>
    </row>
    <row r="482" spans="1:12" ht="16.5" customHeight="1">
      <c r="A482" s="9">
        <f>ROW(상세내역[[#This Row],[순번]])-ROW(상세내역[[#Headers],[순번]])</f>
        <v>481</v>
      </c>
      <c r="B482" s="9" t="s">
        <v>732</v>
      </c>
      <c r="C482" s="32" t="s">
        <v>164</v>
      </c>
      <c r="D482" s="22" t="s">
        <v>165</v>
      </c>
      <c r="E482" s="22" t="s">
        <v>250</v>
      </c>
      <c r="F482" s="22" t="s">
        <v>251</v>
      </c>
      <c r="G482" s="23" t="s">
        <v>252</v>
      </c>
      <c r="H482" s="26">
        <v>17</v>
      </c>
      <c r="I482" s="27">
        <v>49130</v>
      </c>
      <c r="J482" s="29">
        <v>1.4999999999999999E-2</v>
      </c>
      <c r="K482" s="28">
        <v>736.94999999999993</v>
      </c>
      <c r="L482" s="13">
        <v>810.64499999999998</v>
      </c>
    </row>
    <row r="483" spans="1:12" ht="16.5" customHeight="1">
      <c r="A483" s="9">
        <f>ROW(상세내역[[#This Row],[순번]])-ROW(상세내역[[#Headers],[순번]])</f>
        <v>482</v>
      </c>
      <c r="B483" s="9" t="s">
        <v>732</v>
      </c>
      <c r="C483" s="32" t="s">
        <v>164</v>
      </c>
      <c r="D483" s="22" t="s">
        <v>165</v>
      </c>
      <c r="E483" s="22" t="s">
        <v>253</v>
      </c>
      <c r="F483" s="22" t="s">
        <v>254</v>
      </c>
      <c r="G483" s="23" t="s">
        <v>255</v>
      </c>
      <c r="H483" s="26">
        <v>16</v>
      </c>
      <c r="I483" s="27">
        <v>25600</v>
      </c>
      <c r="J483" s="29">
        <v>1.4999999999999999E-2</v>
      </c>
      <c r="K483" s="28">
        <v>384</v>
      </c>
      <c r="L483" s="13">
        <v>422.40000000000003</v>
      </c>
    </row>
    <row r="484" spans="1:12" ht="16.5" customHeight="1">
      <c r="A484" s="9">
        <f>ROW(상세내역[[#This Row],[순번]])-ROW(상세내역[[#Headers],[순번]])</f>
        <v>483</v>
      </c>
      <c r="B484" s="9" t="s">
        <v>732</v>
      </c>
      <c r="C484" s="32" t="s">
        <v>164</v>
      </c>
      <c r="D484" s="22" t="s">
        <v>165</v>
      </c>
      <c r="E484" s="22" t="s">
        <v>256</v>
      </c>
      <c r="F484" s="22" t="s">
        <v>257</v>
      </c>
      <c r="G484" s="23" t="s">
        <v>258</v>
      </c>
      <c r="H484" s="26">
        <v>16</v>
      </c>
      <c r="I484" s="27">
        <v>104000</v>
      </c>
      <c r="J484" s="29">
        <v>1.4999999999999999E-2</v>
      </c>
      <c r="K484" s="28">
        <v>1560</v>
      </c>
      <c r="L484" s="13">
        <v>1716.0000000000002</v>
      </c>
    </row>
    <row r="485" spans="1:12" ht="16.5" customHeight="1">
      <c r="A485" s="9">
        <f>ROW(상세내역[[#This Row],[순번]])-ROW(상세내역[[#Headers],[순번]])</f>
        <v>484</v>
      </c>
      <c r="B485" s="9" t="s">
        <v>732</v>
      </c>
      <c r="C485" s="32" t="s">
        <v>164</v>
      </c>
      <c r="D485" s="22" t="s">
        <v>165</v>
      </c>
      <c r="E485" s="22" t="s">
        <v>259</v>
      </c>
      <c r="F485" s="22" t="s">
        <v>260</v>
      </c>
      <c r="G485" s="23" t="s">
        <v>261</v>
      </c>
      <c r="H485" s="26">
        <v>16</v>
      </c>
      <c r="I485" s="27">
        <v>104480</v>
      </c>
      <c r="J485" s="29">
        <v>1.4999999999999999E-2</v>
      </c>
      <c r="K485" s="28">
        <v>1567.2</v>
      </c>
      <c r="L485" s="13">
        <v>1723.9200000000003</v>
      </c>
    </row>
    <row r="486" spans="1:12" ht="16.5" customHeight="1">
      <c r="A486" s="9">
        <f>ROW(상세내역[[#This Row],[순번]])-ROW(상세내역[[#Headers],[순번]])</f>
        <v>485</v>
      </c>
      <c r="B486" s="9" t="s">
        <v>732</v>
      </c>
      <c r="C486" s="32" t="s">
        <v>164</v>
      </c>
      <c r="D486" s="22" t="s">
        <v>165</v>
      </c>
      <c r="E486" s="22" t="s">
        <v>262</v>
      </c>
      <c r="F486" s="22" t="s">
        <v>263</v>
      </c>
      <c r="G486" s="23" t="s">
        <v>264</v>
      </c>
      <c r="H486" s="26">
        <v>22</v>
      </c>
      <c r="I486" s="27">
        <v>36960</v>
      </c>
      <c r="J486" s="29">
        <v>1.4999999999999999E-2</v>
      </c>
      <c r="K486" s="28">
        <v>554.4</v>
      </c>
      <c r="L486" s="13">
        <v>609.84</v>
      </c>
    </row>
    <row r="487" spans="1:12" ht="16.5" customHeight="1">
      <c r="A487" s="9">
        <f>ROW(상세내역[[#This Row],[순번]])-ROW(상세내역[[#Headers],[순번]])</f>
        <v>486</v>
      </c>
      <c r="B487" s="9" t="s">
        <v>732</v>
      </c>
      <c r="C487" s="32" t="s">
        <v>164</v>
      </c>
      <c r="D487" s="22" t="s">
        <v>165</v>
      </c>
      <c r="E487" s="22" t="s">
        <v>265</v>
      </c>
      <c r="F487" s="22" t="s">
        <v>266</v>
      </c>
      <c r="G487" s="23" t="s">
        <v>267</v>
      </c>
      <c r="H487" s="26">
        <v>30</v>
      </c>
      <c r="I487" s="27">
        <v>50400</v>
      </c>
      <c r="J487" s="29">
        <v>1.4999999999999999E-2</v>
      </c>
      <c r="K487" s="28">
        <v>756</v>
      </c>
      <c r="L487" s="13">
        <v>831.6</v>
      </c>
    </row>
    <row r="488" spans="1:12" ht="16.5" customHeight="1">
      <c r="A488" s="9">
        <f>ROW(상세내역[[#This Row],[순번]])-ROW(상세내역[[#Headers],[순번]])</f>
        <v>487</v>
      </c>
      <c r="B488" s="9" t="s">
        <v>732</v>
      </c>
      <c r="C488" s="32" t="s">
        <v>164</v>
      </c>
      <c r="D488" s="22" t="s">
        <v>165</v>
      </c>
      <c r="E488" s="22" t="s">
        <v>268</v>
      </c>
      <c r="F488" s="22" t="s">
        <v>269</v>
      </c>
      <c r="G488" s="23" t="s">
        <v>270</v>
      </c>
      <c r="H488" s="26">
        <v>30</v>
      </c>
      <c r="I488" s="27">
        <v>50400</v>
      </c>
      <c r="J488" s="29">
        <v>1.4999999999999999E-2</v>
      </c>
      <c r="K488" s="28">
        <v>756</v>
      </c>
      <c r="L488" s="13">
        <v>831.6</v>
      </c>
    </row>
    <row r="489" spans="1:12" ht="16.5" customHeight="1">
      <c r="A489" s="9">
        <f>ROW(상세내역[[#This Row],[순번]])-ROW(상세내역[[#Headers],[순번]])</f>
        <v>488</v>
      </c>
      <c r="B489" s="9" t="s">
        <v>732</v>
      </c>
      <c r="C489" s="32" t="s">
        <v>164</v>
      </c>
      <c r="D489" s="22" t="s">
        <v>165</v>
      </c>
      <c r="E489" s="22" t="s">
        <v>271</v>
      </c>
      <c r="F489" s="22" t="s">
        <v>272</v>
      </c>
      <c r="G489" s="23" t="s">
        <v>273</v>
      </c>
      <c r="H489" s="26">
        <v>17</v>
      </c>
      <c r="I489" s="27">
        <v>28560</v>
      </c>
      <c r="J489" s="29">
        <v>1.4999999999999999E-2</v>
      </c>
      <c r="K489" s="28">
        <v>428.4</v>
      </c>
      <c r="L489" s="13">
        <v>471.24</v>
      </c>
    </row>
    <row r="490" spans="1:12" ht="16.5" customHeight="1">
      <c r="A490" s="9">
        <f>ROW(상세내역[[#This Row],[순번]])-ROW(상세내역[[#Headers],[순번]])</f>
        <v>489</v>
      </c>
      <c r="B490" s="9" t="s">
        <v>732</v>
      </c>
      <c r="C490" s="32" t="s">
        <v>164</v>
      </c>
      <c r="D490" s="22" t="s">
        <v>165</v>
      </c>
      <c r="E490" s="22" t="s">
        <v>78</v>
      </c>
      <c r="F490" s="22" t="s">
        <v>79</v>
      </c>
      <c r="G490" s="23" t="s">
        <v>80</v>
      </c>
      <c r="H490" s="26">
        <v>30</v>
      </c>
      <c r="I490" s="27">
        <v>50400</v>
      </c>
      <c r="J490" s="29">
        <v>1.4999999999999999E-2</v>
      </c>
      <c r="K490" s="28">
        <v>756</v>
      </c>
      <c r="L490" s="13">
        <v>831.6</v>
      </c>
    </row>
    <row r="491" spans="1:12" ht="16.5" customHeight="1">
      <c r="A491" s="9">
        <f>ROW(상세내역[[#This Row],[순번]])-ROW(상세내역[[#Headers],[순번]])</f>
        <v>490</v>
      </c>
      <c r="B491" s="9" t="s">
        <v>732</v>
      </c>
      <c r="C491" s="32" t="s">
        <v>164</v>
      </c>
      <c r="D491" s="22" t="s">
        <v>165</v>
      </c>
      <c r="E491" s="22" t="s">
        <v>274</v>
      </c>
      <c r="F491" s="22" t="s">
        <v>275</v>
      </c>
      <c r="G491" s="23" t="s">
        <v>276</v>
      </c>
      <c r="H491" s="26">
        <v>30</v>
      </c>
      <c r="I491" s="27">
        <v>50400</v>
      </c>
      <c r="J491" s="29">
        <v>1.4999999999999999E-2</v>
      </c>
      <c r="K491" s="28">
        <v>756</v>
      </c>
      <c r="L491" s="13">
        <v>831.6</v>
      </c>
    </row>
    <row r="492" spans="1:12" ht="16.5" customHeight="1">
      <c r="A492" s="9">
        <f>ROW(상세내역[[#This Row],[순번]])-ROW(상세내역[[#Headers],[순번]])</f>
        <v>491</v>
      </c>
      <c r="B492" s="9" t="s">
        <v>732</v>
      </c>
      <c r="C492" s="32" t="s">
        <v>164</v>
      </c>
      <c r="D492" s="22" t="s">
        <v>165</v>
      </c>
      <c r="E492" s="22" t="s">
        <v>691</v>
      </c>
      <c r="F492" s="22" t="s">
        <v>692</v>
      </c>
      <c r="G492" s="23" t="s">
        <v>693</v>
      </c>
      <c r="H492" s="26">
        <v>1</v>
      </c>
      <c r="I492" s="27">
        <v>5980</v>
      </c>
      <c r="J492" s="29">
        <v>1.4999999999999999E-2</v>
      </c>
      <c r="K492" s="28">
        <v>89.7</v>
      </c>
      <c r="L492" s="13">
        <v>98.670000000000016</v>
      </c>
    </row>
    <row r="493" spans="1:12" ht="16.5" customHeight="1">
      <c r="A493" s="9">
        <f>ROW(상세내역[[#This Row],[순번]])-ROW(상세내역[[#Headers],[순번]])</f>
        <v>492</v>
      </c>
      <c r="B493" s="9" t="s">
        <v>732</v>
      </c>
      <c r="C493" s="32" t="s">
        <v>164</v>
      </c>
      <c r="D493" s="22" t="s">
        <v>165</v>
      </c>
      <c r="E493" s="22" t="s">
        <v>277</v>
      </c>
      <c r="F493" s="22" t="s">
        <v>278</v>
      </c>
      <c r="G493" s="23" t="s">
        <v>279</v>
      </c>
      <c r="H493" s="26">
        <v>16</v>
      </c>
      <c r="I493" s="27">
        <v>21600</v>
      </c>
      <c r="J493" s="29">
        <v>1.4999999999999999E-2</v>
      </c>
      <c r="K493" s="28">
        <v>324</v>
      </c>
      <c r="L493" s="13">
        <v>356.40000000000003</v>
      </c>
    </row>
    <row r="494" spans="1:12" ht="16.5" customHeight="1">
      <c r="A494" s="9">
        <f>ROW(상세내역[[#This Row],[순번]])-ROW(상세내역[[#Headers],[순번]])</f>
        <v>493</v>
      </c>
      <c r="B494" s="9" t="s">
        <v>732</v>
      </c>
      <c r="C494" s="32" t="s">
        <v>164</v>
      </c>
      <c r="D494" s="22" t="s">
        <v>165</v>
      </c>
      <c r="E494" s="22" t="s">
        <v>280</v>
      </c>
      <c r="F494" s="22" t="s">
        <v>281</v>
      </c>
      <c r="G494" s="23" t="s">
        <v>441</v>
      </c>
      <c r="H494" s="26">
        <v>60</v>
      </c>
      <c r="I494" s="27">
        <v>446400</v>
      </c>
      <c r="J494" s="29">
        <v>1.4999999999999999E-2</v>
      </c>
      <c r="K494" s="28">
        <v>6696</v>
      </c>
      <c r="L494" s="13">
        <v>7365.6</v>
      </c>
    </row>
    <row r="495" spans="1:12" ht="16.5" customHeight="1">
      <c r="A495" s="9">
        <f>ROW(상세내역[[#This Row],[순번]])-ROW(상세내역[[#Headers],[순번]])</f>
        <v>494</v>
      </c>
      <c r="B495" s="9" t="s">
        <v>732</v>
      </c>
      <c r="C495" s="32" t="s">
        <v>164</v>
      </c>
      <c r="D495" s="22" t="s">
        <v>165</v>
      </c>
      <c r="E495" s="22" t="s">
        <v>282</v>
      </c>
      <c r="F495" s="22" t="s">
        <v>283</v>
      </c>
      <c r="G495" s="23" t="s">
        <v>284</v>
      </c>
      <c r="H495" s="26">
        <v>20</v>
      </c>
      <c r="I495" s="27">
        <v>228200</v>
      </c>
      <c r="J495" s="29">
        <v>1.4999999999999999E-2</v>
      </c>
      <c r="K495" s="28">
        <v>3423</v>
      </c>
      <c r="L495" s="13">
        <v>3765.3</v>
      </c>
    </row>
    <row r="496" spans="1:12" ht="16.5" customHeight="1">
      <c r="A496" s="9">
        <f>ROW(상세내역[[#This Row],[순번]])-ROW(상세내역[[#Headers],[순번]])</f>
        <v>495</v>
      </c>
      <c r="B496" s="9" t="s">
        <v>732</v>
      </c>
      <c r="C496" s="32" t="s">
        <v>164</v>
      </c>
      <c r="D496" s="22" t="s">
        <v>165</v>
      </c>
      <c r="E496" s="22" t="s">
        <v>285</v>
      </c>
      <c r="F496" s="22" t="s">
        <v>286</v>
      </c>
      <c r="G496" s="23" t="s">
        <v>287</v>
      </c>
      <c r="H496" s="26">
        <v>16</v>
      </c>
      <c r="I496" s="27">
        <v>182560</v>
      </c>
      <c r="J496" s="29">
        <v>1.4999999999999999E-2</v>
      </c>
      <c r="K496" s="28">
        <v>2738.4</v>
      </c>
      <c r="L496" s="13">
        <v>3012.2400000000002</v>
      </c>
    </row>
    <row r="497" spans="1:12" ht="16.5" customHeight="1">
      <c r="A497" s="9">
        <f>ROW(상세내역[[#This Row],[순번]])-ROW(상세내역[[#Headers],[순번]])</f>
        <v>496</v>
      </c>
      <c r="B497" s="9" t="s">
        <v>732</v>
      </c>
      <c r="C497" s="32" t="s">
        <v>164</v>
      </c>
      <c r="D497" s="22" t="s">
        <v>165</v>
      </c>
      <c r="E497" s="22" t="s">
        <v>288</v>
      </c>
      <c r="F497" s="22" t="s">
        <v>289</v>
      </c>
      <c r="G497" s="23" t="s">
        <v>290</v>
      </c>
      <c r="H497" s="26">
        <v>20</v>
      </c>
      <c r="I497" s="27">
        <v>317000</v>
      </c>
      <c r="J497" s="29">
        <v>1.4999999999999999E-2</v>
      </c>
      <c r="K497" s="28">
        <v>4755</v>
      </c>
      <c r="L497" s="13">
        <v>5230.5</v>
      </c>
    </row>
    <row r="498" spans="1:12" ht="16.5" customHeight="1">
      <c r="A498" s="9">
        <f>ROW(상세내역[[#This Row],[순번]])-ROW(상세내역[[#Headers],[순번]])</f>
        <v>497</v>
      </c>
      <c r="B498" s="9" t="s">
        <v>732</v>
      </c>
      <c r="C498" s="32" t="s">
        <v>164</v>
      </c>
      <c r="D498" s="22" t="s">
        <v>165</v>
      </c>
      <c r="E498" s="22" t="s">
        <v>291</v>
      </c>
      <c r="F498" s="22" t="s">
        <v>292</v>
      </c>
      <c r="G498" s="23" t="s">
        <v>293</v>
      </c>
      <c r="H498" s="26">
        <v>16</v>
      </c>
      <c r="I498" s="27">
        <v>326080</v>
      </c>
      <c r="J498" s="29">
        <v>1.4999999999999999E-2</v>
      </c>
      <c r="K498" s="28">
        <v>4891.2</v>
      </c>
      <c r="L498" s="13">
        <v>5380.3200000000006</v>
      </c>
    </row>
    <row r="499" spans="1:12" ht="16.5" customHeight="1">
      <c r="A499" s="9">
        <f>ROW(상세내역[[#This Row],[순번]])-ROW(상세내역[[#Headers],[순번]])</f>
        <v>498</v>
      </c>
      <c r="B499" s="9" t="s">
        <v>732</v>
      </c>
      <c r="C499" s="32" t="s">
        <v>164</v>
      </c>
      <c r="D499" s="22" t="s">
        <v>165</v>
      </c>
      <c r="E499" s="22" t="s">
        <v>85</v>
      </c>
      <c r="F499" s="22" t="s">
        <v>86</v>
      </c>
      <c r="G499" s="23" t="s">
        <v>87</v>
      </c>
      <c r="H499" s="26">
        <v>17</v>
      </c>
      <c r="I499" s="27">
        <v>240720</v>
      </c>
      <c r="J499" s="29">
        <v>1.4999999999999999E-2</v>
      </c>
      <c r="K499" s="28">
        <v>3610.7999999999997</v>
      </c>
      <c r="L499" s="13">
        <v>3971.88</v>
      </c>
    </row>
    <row r="500" spans="1:12" ht="16.5" customHeight="1">
      <c r="A500" s="9">
        <f>ROW(상세내역[[#This Row],[순번]])-ROW(상세내역[[#Headers],[순번]])</f>
        <v>499</v>
      </c>
      <c r="B500" s="9" t="s">
        <v>732</v>
      </c>
      <c r="C500" s="32" t="s">
        <v>164</v>
      </c>
      <c r="D500" s="22" t="s">
        <v>165</v>
      </c>
      <c r="E500" s="22" t="s">
        <v>88</v>
      </c>
      <c r="F500" s="22" t="s">
        <v>89</v>
      </c>
      <c r="G500" s="23" t="s">
        <v>90</v>
      </c>
      <c r="H500" s="26">
        <v>17</v>
      </c>
      <c r="I500" s="27">
        <v>240720</v>
      </c>
      <c r="J500" s="29">
        <v>1.4999999999999999E-2</v>
      </c>
      <c r="K500" s="28">
        <v>3610.7999999999997</v>
      </c>
      <c r="L500" s="13">
        <v>3971.88</v>
      </c>
    </row>
    <row r="501" spans="1:12" ht="16.5" customHeight="1">
      <c r="A501" s="9">
        <f>ROW(상세내역[[#This Row],[순번]])-ROW(상세내역[[#Headers],[순번]])</f>
        <v>500</v>
      </c>
      <c r="B501" s="9" t="s">
        <v>732</v>
      </c>
      <c r="C501" s="32" t="s">
        <v>164</v>
      </c>
      <c r="D501" s="22" t="s">
        <v>165</v>
      </c>
      <c r="E501" s="22" t="s">
        <v>480</v>
      </c>
      <c r="F501" s="22" t="s">
        <v>481</v>
      </c>
      <c r="G501" s="23" t="s">
        <v>482</v>
      </c>
      <c r="H501" s="26">
        <v>1</v>
      </c>
      <c r="I501" s="27">
        <v>10580</v>
      </c>
      <c r="J501" s="29">
        <v>1.4999999999999999E-2</v>
      </c>
      <c r="K501" s="28">
        <v>158.69999999999999</v>
      </c>
      <c r="L501" s="13">
        <v>174.57</v>
      </c>
    </row>
    <row r="502" spans="1:12" ht="16.5" customHeight="1">
      <c r="A502" s="9">
        <f>ROW(상세내역[[#This Row],[순번]])-ROW(상세내역[[#Headers],[순번]])</f>
        <v>501</v>
      </c>
      <c r="B502" s="9" t="s">
        <v>732</v>
      </c>
      <c r="C502" s="32" t="s">
        <v>164</v>
      </c>
      <c r="D502" s="22" t="s">
        <v>165</v>
      </c>
      <c r="E502" s="22" t="s">
        <v>483</v>
      </c>
      <c r="F502" s="22" t="s">
        <v>484</v>
      </c>
      <c r="G502" s="23" t="s">
        <v>485</v>
      </c>
      <c r="H502" s="26">
        <v>1</v>
      </c>
      <c r="I502" s="27">
        <v>8130</v>
      </c>
      <c r="J502" s="29">
        <v>1.4999999999999999E-2</v>
      </c>
      <c r="K502" s="28">
        <v>121.94999999999999</v>
      </c>
      <c r="L502" s="13">
        <v>134.14500000000001</v>
      </c>
    </row>
    <row r="503" spans="1:12" ht="16.5" customHeight="1">
      <c r="A503" s="9">
        <f>ROW(상세내역[[#This Row],[순번]])-ROW(상세내역[[#Headers],[순번]])</f>
        <v>502</v>
      </c>
      <c r="B503" s="9" t="s">
        <v>732</v>
      </c>
      <c r="C503" s="32" t="s">
        <v>164</v>
      </c>
      <c r="D503" s="22" t="s">
        <v>165</v>
      </c>
      <c r="E503" s="22" t="s">
        <v>294</v>
      </c>
      <c r="F503" s="22" t="s">
        <v>809</v>
      </c>
      <c r="G503" s="23" t="s">
        <v>296</v>
      </c>
      <c r="H503" s="26">
        <v>15</v>
      </c>
      <c r="I503" s="27">
        <v>417900</v>
      </c>
      <c r="J503" s="29">
        <v>1.4999999999999999E-2</v>
      </c>
      <c r="K503" s="28">
        <v>6268.5</v>
      </c>
      <c r="L503" s="13">
        <v>6895.35</v>
      </c>
    </row>
    <row r="504" spans="1:12" ht="16.5" customHeight="1">
      <c r="A504" s="9">
        <f>ROW(상세내역[[#This Row],[순번]])-ROW(상세내역[[#Headers],[순번]])</f>
        <v>503</v>
      </c>
      <c r="B504" s="9" t="s">
        <v>732</v>
      </c>
      <c r="C504" s="32" t="s">
        <v>164</v>
      </c>
      <c r="D504" s="22" t="s">
        <v>165</v>
      </c>
      <c r="E504" s="22" t="s">
        <v>294</v>
      </c>
      <c r="F504" s="22" t="s">
        <v>295</v>
      </c>
      <c r="G504" s="23" t="s">
        <v>296</v>
      </c>
      <c r="H504" s="26">
        <v>1</v>
      </c>
      <c r="I504" s="27">
        <v>27860</v>
      </c>
      <c r="J504" s="29">
        <v>1.4999999999999999E-2</v>
      </c>
      <c r="K504" s="28">
        <v>417.9</v>
      </c>
      <c r="L504" s="13">
        <v>459.69</v>
      </c>
    </row>
    <row r="505" spans="1:12" ht="16.5" customHeight="1">
      <c r="A505" s="9">
        <f>ROW(상세내역[[#This Row],[순번]])-ROW(상세내역[[#Headers],[순번]])</f>
        <v>504</v>
      </c>
      <c r="B505" s="9" t="s">
        <v>732</v>
      </c>
      <c r="C505" s="32" t="s">
        <v>164</v>
      </c>
      <c r="D505" s="22" t="s">
        <v>165</v>
      </c>
      <c r="E505" s="22" t="s">
        <v>100</v>
      </c>
      <c r="F505" s="22" t="s">
        <v>101</v>
      </c>
      <c r="G505" s="23" t="s">
        <v>102</v>
      </c>
      <c r="H505" s="26">
        <v>7</v>
      </c>
      <c r="I505" s="27">
        <v>87850</v>
      </c>
      <c r="J505" s="29">
        <v>1.4999999999999999E-2</v>
      </c>
      <c r="K505" s="28">
        <v>1317.75</v>
      </c>
      <c r="L505" s="13">
        <v>1449.5250000000001</v>
      </c>
    </row>
    <row r="506" spans="1:12" ht="16.5" customHeight="1">
      <c r="A506" s="9">
        <f>ROW(상세내역[[#This Row],[순번]])-ROW(상세내역[[#Headers],[순번]])</f>
        <v>505</v>
      </c>
      <c r="B506" s="9" t="s">
        <v>732</v>
      </c>
      <c r="C506" s="32" t="s">
        <v>164</v>
      </c>
      <c r="D506" s="22" t="s">
        <v>165</v>
      </c>
      <c r="E506" s="22" t="s">
        <v>103</v>
      </c>
      <c r="F506" s="22" t="s">
        <v>104</v>
      </c>
      <c r="G506" s="23" t="s">
        <v>105</v>
      </c>
      <c r="H506" s="26">
        <v>1</v>
      </c>
      <c r="I506" s="27">
        <v>13970</v>
      </c>
      <c r="J506" s="29">
        <v>1.4999999999999999E-2</v>
      </c>
      <c r="K506" s="28">
        <v>209.54999999999998</v>
      </c>
      <c r="L506" s="13">
        <v>230.505</v>
      </c>
    </row>
    <row r="507" spans="1:12" ht="16.5" customHeight="1">
      <c r="A507" s="9">
        <f>ROW(상세내역[[#This Row],[순번]])-ROW(상세내역[[#Headers],[순번]])</f>
        <v>506</v>
      </c>
      <c r="B507" s="9" t="s">
        <v>732</v>
      </c>
      <c r="C507" s="32" t="s">
        <v>164</v>
      </c>
      <c r="D507" s="22" t="s">
        <v>165</v>
      </c>
      <c r="E507" s="22" t="s">
        <v>429</v>
      </c>
      <c r="F507" s="22" t="s">
        <v>430</v>
      </c>
      <c r="G507" s="23" t="s">
        <v>431</v>
      </c>
      <c r="H507" s="26">
        <v>2</v>
      </c>
      <c r="I507" s="27">
        <v>30140</v>
      </c>
      <c r="J507" s="29">
        <v>1.4999999999999999E-2</v>
      </c>
      <c r="K507" s="28">
        <v>452.09999999999997</v>
      </c>
      <c r="L507" s="13">
        <v>497.31</v>
      </c>
    </row>
    <row r="508" spans="1:12" ht="16.5" customHeight="1">
      <c r="A508" s="9">
        <f>ROW(상세내역[[#This Row],[순번]])-ROW(상세내역[[#Headers],[순번]])</f>
        <v>507</v>
      </c>
      <c r="B508" s="9" t="s">
        <v>732</v>
      </c>
      <c r="C508" s="32" t="s">
        <v>164</v>
      </c>
      <c r="D508" s="22" t="s">
        <v>165</v>
      </c>
      <c r="E508" s="22" t="s">
        <v>106</v>
      </c>
      <c r="F508" s="22" t="s">
        <v>107</v>
      </c>
      <c r="G508" s="23" t="s">
        <v>108</v>
      </c>
      <c r="H508" s="26">
        <v>10</v>
      </c>
      <c r="I508" s="27">
        <v>159900</v>
      </c>
      <c r="J508" s="29">
        <v>1.4999999999999999E-2</v>
      </c>
      <c r="K508" s="28">
        <v>2398.5</v>
      </c>
      <c r="L508" s="13">
        <v>2638.3500000000004</v>
      </c>
    </row>
    <row r="509" spans="1:12" ht="16.5" customHeight="1">
      <c r="A509" s="9">
        <f>ROW(상세내역[[#This Row],[순번]])-ROW(상세내역[[#Headers],[순번]])</f>
        <v>508</v>
      </c>
      <c r="B509" s="9" t="s">
        <v>732</v>
      </c>
      <c r="C509" s="32" t="s">
        <v>164</v>
      </c>
      <c r="D509" s="22" t="s">
        <v>165</v>
      </c>
      <c r="E509" s="22" t="s">
        <v>519</v>
      </c>
      <c r="F509" s="22" t="s">
        <v>520</v>
      </c>
      <c r="G509" s="23" t="s">
        <v>521</v>
      </c>
      <c r="H509" s="26">
        <v>1</v>
      </c>
      <c r="I509" s="27">
        <v>23820</v>
      </c>
      <c r="J509" s="29">
        <v>1.4999999999999999E-2</v>
      </c>
      <c r="K509" s="28">
        <v>357.3</v>
      </c>
      <c r="L509" s="13">
        <v>393.03000000000003</v>
      </c>
    </row>
    <row r="510" spans="1:12" ht="16.5" customHeight="1">
      <c r="A510" s="9">
        <f>ROW(상세내역[[#This Row],[순번]])-ROW(상세내역[[#Headers],[순번]])</f>
        <v>509</v>
      </c>
      <c r="B510" s="9" t="s">
        <v>732</v>
      </c>
      <c r="C510" s="32" t="s">
        <v>164</v>
      </c>
      <c r="D510" s="22" t="s">
        <v>165</v>
      </c>
      <c r="E510" s="22" t="s">
        <v>109</v>
      </c>
      <c r="F510" s="22" t="s">
        <v>110</v>
      </c>
      <c r="G510" s="23" t="s">
        <v>111</v>
      </c>
      <c r="H510" s="26">
        <v>24</v>
      </c>
      <c r="I510" s="27">
        <v>261600</v>
      </c>
      <c r="J510" s="29">
        <v>1.4999999999999999E-2</v>
      </c>
      <c r="K510" s="28">
        <v>3924</v>
      </c>
      <c r="L510" s="13">
        <v>4316.4000000000005</v>
      </c>
    </row>
    <row r="511" spans="1:12" ht="16.5" customHeight="1">
      <c r="A511" s="9">
        <f>ROW(상세내역[[#This Row],[순번]])-ROW(상세내역[[#Headers],[순번]])</f>
        <v>510</v>
      </c>
      <c r="B511" s="9" t="s">
        <v>732</v>
      </c>
      <c r="C511" s="32" t="s">
        <v>164</v>
      </c>
      <c r="D511" s="22" t="s">
        <v>165</v>
      </c>
      <c r="E511" s="22" t="s">
        <v>112</v>
      </c>
      <c r="F511" s="22" t="s">
        <v>113</v>
      </c>
      <c r="G511" s="23" t="s">
        <v>114</v>
      </c>
      <c r="H511" s="26">
        <v>1</v>
      </c>
      <c r="I511" s="27">
        <v>10900</v>
      </c>
      <c r="J511" s="29">
        <v>1.4999999999999999E-2</v>
      </c>
      <c r="K511" s="28">
        <v>163.5</v>
      </c>
      <c r="L511" s="13">
        <v>179.85000000000002</v>
      </c>
    </row>
    <row r="512" spans="1:12" ht="16.5" customHeight="1">
      <c r="A512" s="9">
        <f>ROW(상세내역[[#This Row],[순번]])-ROW(상세내역[[#Headers],[순번]])</f>
        <v>511</v>
      </c>
      <c r="B512" s="9" t="s">
        <v>732</v>
      </c>
      <c r="C512" s="32" t="s">
        <v>164</v>
      </c>
      <c r="D512" s="22" t="s">
        <v>165</v>
      </c>
      <c r="E512" s="22" t="s">
        <v>115</v>
      </c>
      <c r="F512" s="22" t="s">
        <v>116</v>
      </c>
      <c r="G512" s="23" t="s">
        <v>117</v>
      </c>
      <c r="H512" s="26">
        <v>1</v>
      </c>
      <c r="I512" s="27">
        <v>10900</v>
      </c>
      <c r="J512" s="29">
        <v>1.4999999999999999E-2</v>
      </c>
      <c r="K512" s="28">
        <v>163.5</v>
      </c>
      <c r="L512" s="13">
        <v>179.85000000000002</v>
      </c>
    </row>
    <row r="513" spans="1:12" ht="16.5" customHeight="1">
      <c r="A513" s="9">
        <f>ROW(상세내역[[#This Row],[순번]])-ROW(상세내역[[#Headers],[순번]])</f>
        <v>512</v>
      </c>
      <c r="B513" s="9" t="s">
        <v>732</v>
      </c>
      <c r="C513" s="32" t="s">
        <v>164</v>
      </c>
      <c r="D513" s="22" t="s">
        <v>165</v>
      </c>
      <c r="E513" s="22" t="s">
        <v>124</v>
      </c>
      <c r="F513" s="22" t="s">
        <v>125</v>
      </c>
      <c r="G513" s="23" t="s">
        <v>126</v>
      </c>
      <c r="H513" s="26">
        <v>17</v>
      </c>
      <c r="I513" s="27">
        <v>224400</v>
      </c>
      <c r="J513" s="29">
        <v>1.4999999999999999E-2</v>
      </c>
      <c r="K513" s="28">
        <v>3366</v>
      </c>
      <c r="L513" s="13">
        <v>3702.6000000000004</v>
      </c>
    </row>
    <row r="514" spans="1:12" ht="16.5" customHeight="1">
      <c r="A514" s="9">
        <f>ROW(상세내역[[#This Row],[순번]])-ROW(상세내역[[#Headers],[순번]])</f>
        <v>513</v>
      </c>
      <c r="B514" s="9" t="s">
        <v>732</v>
      </c>
      <c r="C514" s="32" t="s">
        <v>164</v>
      </c>
      <c r="D514" s="22" t="s">
        <v>165</v>
      </c>
      <c r="E514" s="22" t="s">
        <v>297</v>
      </c>
      <c r="F514" s="22" t="s">
        <v>298</v>
      </c>
      <c r="G514" s="23" t="s">
        <v>299</v>
      </c>
      <c r="H514" s="26">
        <v>17</v>
      </c>
      <c r="I514" s="27">
        <v>518330</v>
      </c>
      <c r="J514" s="29">
        <v>1.4999999999999999E-2</v>
      </c>
      <c r="K514" s="28">
        <v>7774.95</v>
      </c>
      <c r="L514" s="13">
        <v>8552.4449999999997</v>
      </c>
    </row>
    <row r="515" spans="1:12" ht="16.5" customHeight="1">
      <c r="A515" s="9">
        <f>ROW(상세내역[[#This Row],[순번]])-ROW(상세내역[[#Headers],[순번]])</f>
        <v>514</v>
      </c>
      <c r="B515" s="9" t="s">
        <v>732</v>
      </c>
      <c r="C515" s="32" t="s">
        <v>164</v>
      </c>
      <c r="D515" s="22" t="s">
        <v>165</v>
      </c>
      <c r="E515" s="22" t="s">
        <v>300</v>
      </c>
      <c r="F515" s="22" t="s">
        <v>301</v>
      </c>
      <c r="G515" s="23" t="s">
        <v>302</v>
      </c>
      <c r="H515" s="26">
        <v>16</v>
      </c>
      <c r="I515" s="27">
        <v>212960</v>
      </c>
      <c r="J515" s="29">
        <v>1.4999999999999999E-2</v>
      </c>
      <c r="K515" s="28">
        <v>3194.4</v>
      </c>
      <c r="L515" s="13">
        <v>3513.8400000000006</v>
      </c>
    </row>
    <row r="516" spans="1:12" ht="16.5" customHeight="1">
      <c r="A516" s="9">
        <f>ROW(상세내역[[#This Row],[순번]])-ROW(상세내역[[#Headers],[순번]])</f>
        <v>515</v>
      </c>
      <c r="B516" s="9" t="s">
        <v>732</v>
      </c>
      <c r="C516" s="32" t="s">
        <v>164</v>
      </c>
      <c r="D516" s="22" t="s">
        <v>165</v>
      </c>
      <c r="E516" s="22" t="s">
        <v>151</v>
      </c>
      <c r="F516" s="22" t="s">
        <v>152</v>
      </c>
      <c r="G516" s="23" t="s">
        <v>153</v>
      </c>
      <c r="H516" s="26">
        <v>2</v>
      </c>
      <c r="I516" s="27">
        <v>25140</v>
      </c>
      <c r="J516" s="29">
        <v>1.4999999999999999E-2</v>
      </c>
      <c r="K516" s="28">
        <v>377.09999999999997</v>
      </c>
      <c r="L516" s="13">
        <v>414.81</v>
      </c>
    </row>
    <row r="517" spans="1:12" ht="16.5" customHeight="1">
      <c r="A517" s="9">
        <f>ROW(상세내역[[#This Row],[순번]])-ROW(상세내역[[#Headers],[순번]])</f>
        <v>516</v>
      </c>
      <c r="B517" s="9" t="s">
        <v>732</v>
      </c>
      <c r="C517" s="32" t="s">
        <v>164</v>
      </c>
      <c r="D517" s="22" t="s">
        <v>165</v>
      </c>
      <c r="E517" s="22" t="s">
        <v>154</v>
      </c>
      <c r="F517" s="22" t="s">
        <v>155</v>
      </c>
      <c r="G517" s="23" t="s">
        <v>156</v>
      </c>
      <c r="H517" s="26">
        <v>2</v>
      </c>
      <c r="I517" s="27">
        <v>26780</v>
      </c>
      <c r="J517" s="29">
        <v>1.4999999999999999E-2</v>
      </c>
      <c r="K517" s="28">
        <v>401.7</v>
      </c>
      <c r="L517" s="13">
        <v>441.87</v>
      </c>
    </row>
    <row r="518" spans="1:12" ht="16.5" customHeight="1">
      <c r="A518" s="9">
        <f>ROW(상세내역[[#This Row],[순번]])-ROW(상세내역[[#Headers],[순번]])</f>
        <v>517</v>
      </c>
      <c r="B518" s="9" t="s">
        <v>732</v>
      </c>
      <c r="C518" s="32" t="s">
        <v>164</v>
      </c>
      <c r="D518" s="22" t="s">
        <v>165</v>
      </c>
      <c r="E518" s="22" t="s">
        <v>157</v>
      </c>
      <c r="F518" s="22" t="s">
        <v>158</v>
      </c>
      <c r="G518" s="23" t="s">
        <v>159</v>
      </c>
      <c r="H518" s="26">
        <v>3</v>
      </c>
      <c r="I518" s="27">
        <v>46710</v>
      </c>
      <c r="J518" s="29">
        <v>1.4999999999999999E-2</v>
      </c>
      <c r="K518" s="28">
        <v>700.65</v>
      </c>
      <c r="L518" s="13">
        <v>770.71500000000003</v>
      </c>
    </row>
    <row r="519" spans="1:12" ht="16.5" customHeight="1">
      <c r="A519" s="9">
        <f>ROW(상세내역[[#This Row],[순번]])-ROW(상세내역[[#Headers],[순번]])</f>
        <v>518</v>
      </c>
      <c r="B519" s="9" t="s">
        <v>732</v>
      </c>
      <c r="C519" s="32" t="s">
        <v>164</v>
      </c>
      <c r="D519" s="22" t="s">
        <v>165</v>
      </c>
      <c r="E519" s="22" t="s">
        <v>163</v>
      </c>
      <c r="F519" s="22" t="s">
        <v>565</v>
      </c>
      <c r="G519" s="23" t="s">
        <v>566</v>
      </c>
      <c r="H519" s="26">
        <v>2</v>
      </c>
      <c r="I519" s="27">
        <v>222260</v>
      </c>
      <c r="J519" s="29">
        <v>1.4999999999999999E-2</v>
      </c>
      <c r="K519" s="28">
        <v>3333.9</v>
      </c>
      <c r="L519" s="13">
        <v>3667.2900000000004</v>
      </c>
    </row>
    <row r="520" spans="1:12" ht="16.5" customHeight="1">
      <c r="A520" s="9">
        <f>ROW(상세내역[[#This Row],[순번]])-ROW(상세내역[[#Headers],[순번]])</f>
        <v>519</v>
      </c>
      <c r="B520" s="9" t="s">
        <v>732</v>
      </c>
      <c r="C520" s="32" t="s">
        <v>164</v>
      </c>
      <c r="D520" s="22" t="s">
        <v>165</v>
      </c>
      <c r="E520" s="22" t="s">
        <v>810</v>
      </c>
      <c r="F520" s="22" t="s">
        <v>811</v>
      </c>
      <c r="G520" s="23" t="s">
        <v>812</v>
      </c>
      <c r="H520" s="26">
        <v>2</v>
      </c>
      <c r="I520" s="27">
        <v>32160</v>
      </c>
      <c r="J520" s="29">
        <v>1.4999999999999999E-2</v>
      </c>
      <c r="K520" s="28">
        <v>482.4</v>
      </c>
      <c r="L520" s="13">
        <v>530.64</v>
      </c>
    </row>
    <row r="521" spans="1:12" ht="16.5" customHeight="1">
      <c r="A521" s="9">
        <f>ROW(상세내역[[#This Row],[순번]])-ROW(상세내역[[#Headers],[순번]])</f>
        <v>520</v>
      </c>
      <c r="B521" s="9" t="s">
        <v>732</v>
      </c>
      <c r="C521" s="32" t="s">
        <v>309</v>
      </c>
      <c r="D521" s="22" t="s">
        <v>408</v>
      </c>
      <c r="E521" s="22" t="s">
        <v>166</v>
      </c>
      <c r="F521" s="22" t="s">
        <v>310</v>
      </c>
      <c r="G521" s="23" t="s">
        <v>311</v>
      </c>
      <c r="H521" s="26">
        <v>99</v>
      </c>
      <c r="I521" s="27">
        <v>15840000</v>
      </c>
      <c r="J521" s="29">
        <v>1.4999999999999999E-2</v>
      </c>
      <c r="K521" s="28">
        <v>237600</v>
      </c>
      <c r="L521" s="13">
        <v>261360.00000000003</v>
      </c>
    </row>
    <row r="522" spans="1:12" ht="16.5" customHeight="1">
      <c r="A522" s="9">
        <f>ROW(상세내역[[#This Row],[순번]])-ROW(상세내역[[#Headers],[순번]])</f>
        <v>521</v>
      </c>
      <c r="B522" s="9" t="s">
        <v>732</v>
      </c>
      <c r="C522" s="32" t="s">
        <v>309</v>
      </c>
      <c r="D522" s="22" t="s">
        <v>408</v>
      </c>
      <c r="E522" s="22" t="s">
        <v>312</v>
      </c>
      <c r="F522" s="22" t="s">
        <v>313</v>
      </c>
      <c r="G522" s="23" t="s">
        <v>314</v>
      </c>
      <c r="H522" s="26">
        <v>4</v>
      </c>
      <c r="I522" s="27">
        <v>4680</v>
      </c>
      <c r="J522" s="29">
        <v>1.4999999999999999E-2</v>
      </c>
      <c r="K522" s="28">
        <v>70.2</v>
      </c>
      <c r="L522" s="13">
        <v>77.220000000000013</v>
      </c>
    </row>
    <row r="523" spans="1:12" ht="16.5" customHeight="1">
      <c r="A523" s="9">
        <f>ROW(상세내역[[#This Row],[순번]])-ROW(상세내역[[#Headers],[순번]])</f>
        <v>522</v>
      </c>
      <c r="B523" s="9" t="s">
        <v>732</v>
      </c>
      <c r="C523" s="32" t="s">
        <v>309</v>
      </c>
      <c r="D523" s="22" t="s">
        <v>408</v>
      </c>
      <c r="E523" s="22" t="s">
        <v>659</v>
      </c>
      <c r="F523" s="22" t="s">
        <v>660</v>
      </c>
      <c r="G523" s="23" t="s">
        <v>661</v>
      </c>
      <c r="H523" s="26">
        <v>1</v>
      </c>
      <c r="I523" s="27">
        <v>23160</v>
      </c>
      <c r="J523" s="29">
        <v>1.4999999999999999E-2</v>
      </c>
      <c r="K523" s="28">
        <v>347.4</v>
      </c>
      <c r="L523" s="13">
        <v>382.14</v>
      </c>
    </row>
    <row r="524" spans="1:12" ht="16.5" customHeight="1">
      <c r="A524" s="9">
        <f>ROW(상세내역[[#This Row],[순번]])-ROW(상세내역[[#Headers],[순번]])</f>
        <v>523</v>
      </c>
      <c r="B524" s="9" t="s">
        <v>732</v>
      </c>
      <c r="C524" s="32" t="s">
        <v>309</v>
      </c>
      <c r="D524" s="22" t="s">
        <v>408</v>
      </c>
      <c r="E524" s="22" t="s">
        <v>57</v>
      </c>
      <c r="F524" s="22" t="s">
        <v>58</v>
      </c>
      <c r="G524" s="23" t="s">
        <v>59</v>
      </c>
      <c r="H524" s="26">
        <v>23</v>
      </c>
      <c r="I524" s="27">
        <v>241960</v>
      </c>
      <c r="J524" s="29">
        <v>1.4999999999999999E-2</v>
      </c>
      <c r="K524" s="28">
        <v>3629.4</v>
      </c>
      <c r="L524" s="13">
        <v>3992.3400000000006</v>
      </c>
    </row>
    <row r="525" spans="1:12" ht="16.5" customHeight="1">
      <c r="A525" s="9">
        <f>ROW(상세내역[[#This Row],[순번]])-ROW(상세내역[[#Headers],[순번]])</f>
        <v>524</v>
      </c>
      <c r="B525" s="9" t="s">
        <v>732</v>
      </c>
      <c r="C525" s="32" t="s">
        <v>309</v>
      </c>
      <c r="D525" s="22" t="s">
        <v>408</v>
      </c>
      <c r="E525" s="22" t="s">
        <v>60</v>
      </c>
      <c r="F525" s="22" t="s">
        <v>61</v>
      </c>
      <c r="G525" s="23" t="s">
        <v>62</v>
      </c>
      <c r="H525" s="26">
        <v>15</v>
      </c>
      <c r="I525" s="27">
        <v>39150</v>
      </c>
      <c r="J525" s="29">
        <v>1.4999999999999999E-2</v>
      </c>
      <c r="K525" s="28">
        <v>587.25</v>
      </c>
      <c r="L525" s="13">
        <v>645.97500000000002</v>
      </c>
    </row>
    <row r="526" spans="1:12" ht="16.5" customHeight="1">
      <c r="A526" s="9">
        <f>ROW(상세내역[[#This Row],[순번]])-ROW(상세내역[[#Headers],[순번]])</f>
        <v>525</v>
      </c>
      <c r="B526" s="9" t="s">
        <v>732</v>
      </c>
      <c r="C526" s="32" t="s">
        <v>309</v>
      </c>
      <c r="D526" s="22" t="s">
        <v>408</v>
      </c>
      <c r="E526" s="22" t="s">
        <v>63</v>
      </c>
      <c r="F526" s="22" t="s">
        <v>64</v>
      </c>
      <c r="G526" s="23" t="s">
        <v>65</v>
      </c>
      <c r="H526" s="26">
        <v>12</v>
      </c>
      <c r="I526" s="27">
        <v>31320</v>
      </c>
      <c r="J526" s="29">
        <v>1.4999999999999999E-2</v>
      </c>
      <c r="K526" s="28">
        <v>469.79999999999995</v>
      </c>
      <c r="L526" s="13">
        <v>516.78</v>
      </c>
    </row>
    <row r="527" spans="1:12" ht="16.5" customHeight="1">
      <c r="A527" s="9">
        <f>ROW(상세내역[[#This Row],[순번]])-ROW(상세내역[[#Headers],[순번]])</f>
        <v>526</v>
      </c>
      <c r="B527" s="9" t="s">
        <v>732</v>
      </c>
      <c r="C527" s="32" t="s">
        <v>309</v>
      </c>
      <c r="D527" s="22" t="s">
        <v>408</v>
      </c>
      <c r="E527" s="22" t="s">
        <v>66</v>
      </c>
      <c r="F527" s="22" t="s">
        <v>67</v>
      </c>
      <c r="G527" s="23" t="s">
        <v>68</v>
      </c>
      <c r="H527" s="26">
        <v>15</v>
      </c>
      <c r="I527" s="27">
        <v>145200</v>
      </c>
      <c r="J527" s="29">
        <v>1.4999999999999999E-2</v>
      </c>
      <c r="K527" s="28">
        <v>2178</v>
      </c>
      <c r="L527" s="13">
        <v>2395.8000000000002</v>
      </c>
    </row>
    <row r="528" spans="1:12" ht="16.5" customHeight="1">
      <c r="A528" s="9">
        <f>ROW(상세내역[[#This Row],[순번]])-ROW(상세내역[[#Headers],[순번]])</f>
        <v>527</v>
      </c>
      <c r="B528" s="9" t="s">
        <v>732</v>
      </c>
      <c r="C528" s="32" t="s">
        <v>309</v>
      </c>
      <c r="D528" s="22" t="s">
        <v>408</v>
      </c>
      <c r="E528" s="22" t="s">
        <v>204</v>
      </c>
      <c r="F528" s="22" t="s">
        <v>205</v>
      </c>
      <c r="G528" s="23" t="s">
        <v>206</v>
      </c>
      <c r="H528" s="26">
        <v>2</v>
      </c>
      <c r="I528" s="27">
        <v>4100</v>
      </c>
      <c r="J528" s="29">
        <v>1.4999999999999999E-2</v>
      </c>
      <c r="K528" s="28">
        <v>61.5</v>
      </c>
      <c r="L528" s="13">
        <v>67.650000000000006</v>
      </c>
    </row>
    <row r="529" spans="1:12" ht="16.5" customHeight="1">
      <c r="A529" s="9">
        <f>ROW(상세내역[[#This Row],[순번]])-ROW(상세내역[[#Headers],[순번]])</f>
        <v>528</v>
      </c>
      <c r="B529" s="9" t="s">
        <v>732</v>
      </c>
      <c r="C529" s="32" t="s">
        <v>309</v>
      </c>
      <c r="D529" s="22" t="s">
        <v>408</v>
      </c>
      <c r="E529" s="22" t="s">
        <v>207</v>
      </c>
      <c r="F529" s="22" t="s">
        <v>208</v>
      </c>
      <c r="G529" s="23" t="s">
        <v>209</v>
      </c>
      <c r="H529" s="26">
        <v>2</v>
      </c>
      <c r="I529" s="27">
        <v>6620</v>
      </c>
      <c r="J529" s="29">
        <v>1.4999999999999999E-2</v>
      </c>
      <c r="K529" s="28">
        <v>99.3</v>
      </c>
      <c r="L529" s="13">
        <v>109.23</v>
      </c>
    </row>
    <row r="530" spans="1:12" ht="16.5" customHeight="1">
      <c r="A530" s="9">
        <f>ROW(상세내역[[#This Row],[순번]])-ROW(상세내역[[#Headers],[순번]])</f>
        <v>529</v>
      </c>
      <c r="B530" s="9" t="s">
        <v>732</v>
      </c>
      <c r="C530" s="32" t="s">
        <v>309</v>
      </c>
      <c r="D530" s="22" t="s">
        <v>408</v>
      </c>
      <c r="E530" s="22" t="s">
        <v>213</v>
      </c>
      <c r="F530" s="22" t="s">
        <v>216</v>
      </c>
      <c r="G530" s="23" t="s">
        <v>217</v>
      </c>
      <c r="H530" s="26">
        <v>2</v>
      </c>
      <c r="I530" s="27">
        <v>2760</v>
      </c>
      <c r="J530" s="29">
        <v>1.4999999999999999E-2</v>
      </c>
      <c r="K530" s="28">
        <v>41.4</v>
      </c>
      <c r="L530" s="13">
        <v>45.54</v>
      </c>
    </row>
    <row r="531" spans="1:12" ht="16.5" customHeight="1">
      <c r="A531" s="9">
        <f>ROW(상세내역[[#This Row],[순번]])-ROW(상세내역[[#Headers],[순번]])</f>
        <v>530</v>
      </c>
      <c r="B531" s="9" t="s">
        <v>732</v>
      </c>
      <c r="C531" s="32" t="s">
        <v>309</v>
      </c>
      <c r="D531" s="22" t="s">
        <v>408</v>
      </c>
      <c r="E531" s="22" t="s">
        <v>688</v>
      </c>
      <c r="F531" s="22" t="s">
        <v>689</v>
      </c>
      <c r="G531" s="23" t="s">
        <v>690</v>
      </c>
      <c r="H531" s="26">
        <v>2</v>
      </c>
      <c r="I531" s="27">
        <v>7460</v>
      </c>
      <c r="J531" s="29">
        <v>1.4999999999999999E-2</v>
      </c>
      <c r="K531" s="28">
        <v>111.89999999999999</v>
      </c>
      <c r="L531" s="13">
        <v>123.09</v>
      </c>
    </row>
    <row r="532" spans="1:12" ht="16.5" customHeight="1">
      <c r="A532" s="9">
        <f>ROW(상세내역[[#This Row],[순번]])-ROW(상세내역[[#Headers],[순번]])</f>
        <v>531</v>
      </c>
      <c r="B532" s="9" t="s">
        <v>732</v>
      </c>
      <c r="C532" s="32" t="s">
        <v>309</v>
      </c>
      <c r="D532" s="22" t="s">
        <v>408</v>
      </c>
      <c r="E532" s="22" t="s">
        <v>239</v>
      </c>
      <c r="F532" s="22" t="s">
        <v>240</v>
      </c>
      <c r="G532" s="23" t="s">
        <v>241</v>
      </c>
      <c r="H532" s="26">
        <v>1</v>
      </c>
      <c r="I532" s="27">
        <v>3840</v>
      </c>
      <c r="J532" s="29">
        <v>1.4999999999999999E-2</v>
      </c>
      <c r="K532" s="28">
        <v>57.599999999999994</v>
      </c>
      <c r="L532" s="13">
        <v>63.36</v>
      </c>
    </row>
    <row r="533" spans="1:12" ht="16.5" customHeight="1">
      <c r="A533" s="9">
        <f>ROW(상세내역[[#This Row],[순번]])-ROW(상세내역[[#Headers],[순번]])</f>
        <v>532</v>
      </c>
      <c r="B533" s="9" t="s">
        <v>732</v>
      </c>
      <c r="C533" s="32" t="s">
        <v>309</v>
      </c>
      <c r="D533" s="22" t="s">
        <v>408</v>
      </c>
      <c r="E533" s="22" t="s">
        <v>69</v>
      </c>
      <c r="F533" s="22" t="s">
        <v>70</v>
      </c>
      <c r="G533" s="23" t="s">
        <v>71</v>
      </c>
      <c r="H533" s="26">
        <v>1</v>
      </c>
      <c r="I533" s="27">
        <v>1710</v>
      </c>
      <c r="J533" s="29">
        <v>1.4999999999999999E-2</v>
      </c>
      <c r="K533" s="28">
        <v>25.65</v>
      </c>
      <c r="L533" s="13">
        <v>28.215</v>
      </c>
    </row>
    <row r="534" spans="1:12" ht="16.5" customHeight="1">
      <c r="A534" s="9">
        <f>ROW(상세내역[[#This Row],[순번]])-ROW(상세내역[[#Headers],[순번]])</f>
        <v>533</v>
      </c>
      <c r="B534" s="9" t="s">
        <v>732</v>
      </c>
      <c r="C534" s="32" t="s">
        <v>309</v>
      </c>
      <c r="D534" s="22" t="s">
        <v>408</v>
      </c>
      <c r="E534" s="22" t="s">
        <v>75</v>
      </c>
      <c r="F534" s="22" t="s">
        <v>76</v>
      </c>
      <c r="G534" s="23" t="s">
        <v>77</v>
      </c>
      <c r="H534" s="26">
        <v>1</v>
      </c>
      <c r="I534" s="27">
        <v>2890</v>
      </c>
      <c r="J534" s="29">
        <v>1.4999999999999999E-2</v>
      </c>
      <c r="K534" s="28">
        <v>43.35</v>
      </c>
      <c r="L534" s="13">
        <v>47.685000000000002</v>
      </c>
    </row>
    <row r="535" spans="1:12" ht="16.5" customHeight="1">
      <c r="A535" s="9">
        <f>ROW(상세내역[[#This Row],[순번]])-ROW(상세내역[[#Headers],[순번]])</f>
        <v>534</v>
      </c>
      <c r="B535" s="9" t="s">
        <v>732</v>
      </c>
      <c r="C535" s="32" t="s">
        <v>309</v>
      </c>
      <c r="D535" s="22" t="s">
        <v>408</v>
      </c>
      <c r="E535" s="22" t="s">
        <v>256</v>
      </c>
      <c r="F535" s="22" t="s">
        <v>257</v>
      </c>
      <c r="G535" s="23" t="s">
        <v>258</v>
      </c>
      <c r="H535" s="26">
        <v>1</v>
      </c>
      <c r="I535" s="27">
        <v>6500</v>
      </c>
      <c r="J535" s="29">
        <v>1.4999999999999999E-2</v>
      </c>
      <c r="K535" s="28">
        <v>97.5</v>
      </c>
      <c r="L535" s="13">
        <v>107.25000000000001</v>
      </c>
    </row>
    <row r="536" spans="1:12" ht="16.5" customHeight="1">
      <c r="A536" s="9">
        <f>ROW(상세내역[[#This Row],[순번]])-ROW(상세내역[[#Headers],[순번]])</f>
        <v>535</v>
      </c>
      <c r="B536" s="9" t="s">
        <v>732</v>
      </c>
      <c r="C536" s="32" t="s">
        <v>309</v>
      </c>
      <c r="D536" s="22" t="s">
        <v>408</v>
      </c>
      <c r="E536" s="22" t="s">
        <v>259</v>
      </c>
      <c r="F536" s="22" t="s">
        <v>260</v>
      </c>
      <c r="G536" s="23" t="s">
        <v>261</v>
      </c>
      <c r="H536" s="26">
        <v>2</v>
      </c>
      <c r="I536" s="27">
        <v>13060</v>
      </c>
      <c r="J536" s="29">
        <v>1.4999999999999999E-2</v>
      </c>
      <c r="K536" s="28">
        <v>195.9</v>
      </c>
      <c r="L536" s="13">
        <v>215.49000000000004</v>
      </c>
    </row>
    <row r="537" spans="1:12" ht="16.5" customHeight="1">
      <c r="A537" s="9">
        <f>ROW(상세내역[[#This Row],[순번]])-ROW(상세내역[[#Headers],[순번]])</f>
        <v>536</v>
      </c>
      <c r="B537" s="9" t="s">
        <v>732</v>
      </c>
      <c r="C537" s="32" t="s">
        <v>309</v>
      </c>
      <c r="D537" s="22" t="s">
        <v>408</v>
      </c>
      <c r="E537" s="22" t="s">
        <v>262</v>
      </c>
      <c r="F537" s="22" t="s">
        <v>263</v>
      </c>
      <c r="G537" s="23" t="s">
        <v>264</v>
      </c>
      <c r="H537" s="26">
        <v>9</v>
      </c>
      <c r="I537" s="27">
        <v>15120</v>
      </c>
      <c r="J537" s="29">
        <v>1.4999999999999999E-2</v>
      </c>
      <c r="K537" s="28">
        <v>226.79999999999998</v>
      </c>
      <c r="L537" s="13">
        <v>249.48</v>
      </c>
    </row>
    <row r="538" spans="1:12" ht="16.5" customHeight="1">
      <c r="A538" s="9">
        <f>ROW(상세내역[[#This Row],[순번]])-ROW(상세내역[[#Headers],[순번]])</f>
        <v>537</v>
      </c>
      <c r="B538" s="9" t="s">
        <v>732</v>
      </c>
      <c r="C538" s="32" t="s">
        <v>309</v>
      </c>
      <c r="D538" s="22" t="s">
        <v>408</v>
      </c>
      <c r="E538" s="22" t="s">
        <v>78</v>
      </c>
      <c r="F538" s="22" t="s">
        <v>79</v>
      </c>
      <c r="G538" s="23" t="s">
        <v>80</v>
      </c>
      <c r="H538" s="26">
        <v>1</v>
      </c>
      <c r="I538" s="27">
        <v>1680</v>
      </c>
      <c r="J538" s="29">
        <v>1.4999999999999999E-2</v>
      </c>
      <c r="K538" s="28">
        <v>25.2</v>
      </c>
      <c r="L538" s="13">
        <v>27.720000000000002</v>
      </c>
    </row>
    <row r="539" spans="1:12" ht="16.5" customHeight="1">
      <c r="A539" s="9">
        <f>ROW(상세내역[[#This Row],[순번]])-ROW(상세내역[[#Headers],[순번]])</f>
        <v>538</v>
      </c>
      <c r="B539" s="9" t="s">
        <v>732</v>
      </c>
      <c r="C539" s="32" t="s">
        <v>309</v>
      </c>
      <c r="D539" s="22" t="s">
        <v>408</v>
      </c>
      <c r="E539" s="22" t="s">
        <v>694</v>
      </c>
      <c r="F539" s="22" t="s">
        <v>695</v>
      </c>
      <c r="G539" s="23" t="s">
        <v>696</v>
      </c>
      <c r="H539" s="26">
        <v>1</v>
      </c>
      <c r="I539" s="27">
        <v>18150</v>
      </c>
      <c r="J539" s="29">
        <v>1.4999999999999999E-2</v>
      </c>
      <c r="K539" s="28">
        <v>272.25</v>
      </c>
      <c r="L539" s="13">
        <v>299.47500000000002</v>
      </c>
    </row>
    <row r="540" spans="1:12" ht="16.5" customHeight="1">
      <c r="A540" s="9">
        <f>ROW(상세내역[[#This Row],[순번]])-ROW(상세내역[[#Headers],[순번]])</f>
        <v>539</v>
      </c>
      <c r="B540" s="9" t="s">
        <v>732</v>
      </c>
      <c r="C540" s="32" t="s">
        <v>309</v>
      </c>
      <c r="D540" s="22" t="s">
        <v>408</v>
      </c>
      <c r="E540" s="22" t="s">
        <v>466</v>
      </c>
      <c r="F540" s="22" t="s">
        <v>467</v>
      </c>
      <c r="G540" s="23" t="s">
        <v>468</v>
      </c>
      <c r="H540" s="26">
        <v>1</v>
      </c>
      <c r="I540" s="27">
        <v>11790</v>
      </c>
      <c r="J540" s="29">
        <v>1.4999999999999999E-2</v>
      </c>
      <c r="K540" s="28">
        <v>176.85</v>
      </c>
      <c r="L540" s="13">
        <v>194.535</v>
      </c>
    </row>
    <row r="541" spans="1:12" ht="16.5" customHeight="1">
      <c r="A541" s="9">
        <f>ROW(상세내역[[#This Row],[순번]])-ROW(상세내역[[#Headers],[순번]])</f>
        <v>540</v>
      </c>
      <c r="B541" s="9" t="s">
        <v>732</v>
      </c>
      <c r="C541" s="32" t="s">
        <v>309</v>
      </c>
      <c r="D541" s="22" t="s">
        <v>408</v>
      </c>
      <c r="E541" s="22" t="s">
        <v>280</v>
      </c>
      <c r="F541" s="22" t="s">
        <v>315</v>
      </c>
      <c r="G541" s="23" t="s">
        <v>434</v>
      </c>
      <c r="H541" s="26">
        <v>7</v>
      </c>
      <c r="I541" s="27">
        <v>52080</v>
      </c>
      <c r="J541" s="29">
        <v>1.4999999999999999E-2</v>
      </c>
      <c r="K541" s="28">
        <v>781.19999999999993</v>
      </c>
      <c r="L541" s="13">
        <v>859.32</v>
      </c>
    </row>
    <row r="542" spans="1:12" ht="16.5" customHeight="1">
      <c r="A542" s="9">
        <f>ROW(상세내역[[#This Row],[순번]])-ROW(상세내역[[#Headers],[순번]])</f>
        <v>541</v>
      </c>
      <c r="B542" s="9" t="s">
        <v>732</v>
      </c>
      <c r="C542" s="32" t="s">
        <v>309</v>
      </c>
      <c r="D542" s="22" t="s">
        <v>408</v>
      </c>
      <c r="E542" s="22" t="s">
        <v>702</v>
      </c>
      <c r="F542" s="22" t="s">
        <v>703</v>
      </c>
      <c r="G542" s="23" t="s">
        <v>704</v>
      </c>
      <c r="H542" s="26">
        <v>1</v>
      </c>
      <c r="I542" s="27">
        <v>11410</v>
      </c>
      <c r="J542" s="29">
        <v>1.4999999999999999E-2</v>
      </c>
      <c r="K542" s="28">
        <v>171.15</v>
      </c>
      <c r="L542" s="13">
        <v>188.26500000000001</v>
      </c>
    </row>
    <row r="543" spans="1:12" ht="16.5" customHeight="1">
      <c r="A543" s="9">
        <f>ROW(상세내역[[#This Row],[순번]])-ROW(상세내역[[#Headers],[순번]])</f>
        <v>542</v>
      </c>
      <c r="B543" s="9" t="s">
        <v>732</v>
      </c>
      <c r="C543" s="32" t="s">
        <v>309</v>
      </c>
      <c r="D543" s="22" t="s">
        <v>408</v>
      </c>
      <c r="E543" s="22" t="s">
        <v>282</v>
      </c>
      <c r="F543" s="22" t="s">
        <v>283</v>
      </c>
      <c r="G543" s="23" t="s">
        <v>284</v>
      </c>
      <c r="H543" s="26">
        <v>16</v>
      </c>
      <c r="I543" s="27">
        <v>182560</v>
      </c>
      <c r="J543" s="29">
        <v>1.4999999999999999E-2</v>
      </c>
      <c r="K543" s="28">
        <v>2738.4</v>
      </c>
      <c r="L543" s="13">
        <v>3012.2400000000002</v>
      </c>
    </row>
    <row r="544" spans="1:12" ht="16.5" customHeight="1">
      <c r="A544" s="9">
        <f>ROW(상세내역[[#This Row],[순번]])-ROW(상세내역[[#Headers],[순번]])</f>
        <v>543</v>
      </c>
      <c r="B544" s="9" t="s">
        <v>732</v>
      </c>
      <c r="C544" s="32" t="s">
        <v>309</v>
      </c>
      <c r="D544" s="22" t="s">
        <v>408</v>
      </c>
      <c r="E544" s="22" t="s">
        <v>285</v>
      </c>
      <c r="F544" s="22" t="s">
        <v>286</v>
      </c>
      <c r="G544" s="23" t="s">
        <v>287</v>
      </c>
      <c r="H544" s="26">
        <v>1</v>
      </c>
      <c r="I544" s="27">
        <v>11410</v>
      </c>
      <c r="J544" s="29">
        <v>1.4999999999999999E-2</v>
      </c>
      <c r="K544" s="28">
        <v>171.15</v>
      </c>
      <c r="L544" s="13">
        <v>188.26500000000001</v>
      </c>
    </row>
    <row r="545" spans="1:12" ht="16.5" customHeight="1">
      <c r="A545" s="9">
        <f>ROW(상세내역[[#This Row],[순번]])-ROW(상세내역[[#Headers],[순번]])</f>
        <v>544</v>
      </c>
      <c r="B545" s="9" t="s">
        <v>732</v>
      </c>
      <c r="C545" s="32" t="s">
        <v>309</v>
      </c>
      <c r="D545" s="22" t="s">
        <v>408</v>
      </c>
      <c r="E545" s="22" t="s">
        <v>288</v>
      </c>
      <c r="F545" s="22" t="s">
        <v>289</v>
      </c>
      <c r="G545" s="23" t="s">
        <v>290</v>
      </c>
      <c r="H545" s="26">
        <v>16</v>
      </c>
      <c r="I545" s="27">
        <v>253600</v>
      </c>
      <c r="J545" s="29">
        <v>1.4999999999999999E-2</v>
      </c>
      <c r="K545" s="28">
        <v>3804</v>
      </c>
      <c r="L545" s="13">
        <v>4184.4000000000005</v>
      </c>
    </row>
    <row r="546" spans="1:12" ht="16.5" customHeight="1">
      <c r="A546" s="9">
        <f>ROW(상세내역[[#This Row],[순번]])-ROW(상세내역[[#Headers],[순번]])</f>
        <v>545</v>
      </c>
      <c r="B546" s="9" t="s">
        <v>732</v>
      </c>
      <c r="C546" s="32" t="s">
        <v>309</v>
      </c>
      <c r="D546" s="22" t="s">
        <v>408</v>
      </c>
      <c r="E546" s="22" t="s">
        <v>813</v>
      </c>
      <c r="F546" s="22" t="s">
        <v>814</v>
      </c>
      <c r="G546" s="23" t="s">
        <v>815</v>
      </c>
      <c r="H546" s="26">
        <v>2</v>
      </c>
      <c r="I546" s="27">
        <v>31160</v>
      </c>
      <c r="J546" s="29">
        <v>1.4999999999999999E-2</v>
      </c>
      <c r="K546" s="28">
        <v>467.4</v>
      </c>
      <c r="L546" s="13">
        <v>514.14</v>
      </c>
    </row>
    <row r="547" spans="1:12" ht="16.5" customHeight="1">
      <c r="A547" s="9">
        <f>ROW(상세내역[[#This Row],[순번]])-ROW(상세내역[[#Headers],[순번]])</f>
        <v>546</v>
      </c>
      <c r="B547" s="9" t="s">
        <v>732</v>
      </c>
      <c r="C547" s="32" t="s">
        <v>309</v>
      </c>
      <c r="D547" s="22" t="s">
        <v>408</v>
      </c>
      <c r="E547" s="22" t="s">
        <v>88</v>
      </c>
      <c r="F547" s="22" t="s">
        <v>89</v>
      </c>
      <c r="G547" s="23" t="s">
        <v>90</v>
      </c>
      <c r="H547" s="26">
        <v>3</v>
      </c>
      <c r="I547" s="27">
        <v>42480</v>
      </c>
      <c r="J547" s="29">
        <v>1.4999999999999999E-2</v>
      </c>
      <c r="K547" s="28">
        <v>637.19999999999993</v>
      </c>
      <c r="L547" s="13">
        <v>700.92</v>
      </c>
    </row>
    <row r="548" spans="1:12" ht="16.5" customHeight="1">
      <c r="A548" s="9">
        <f>ROW(상세내역[[#This Row],[순번]])-ROW(상세내역[[#Headers],[순번]])</f>
        <v>547</v>
      </c>
      <c r="B548" s="9" t="s">
        <v>732</v>
      </c>
      <c r="C548" s="32" t="s">
        <v>309</v>
      </c>
      <c r="D548" s="22" t="s">
        <v>408</v>
      </c>
      <c r="E548" s="22" t="s">
        <v>528</v>
      </c>
      <c r="F548" s="22" t="s">
        <v>529</v>
      </c>
      <c r="G548" s="23" t="s">
        <v>530</v>
      </c>
      <c r="H548" s="26">
        <v>4</v>
      </c>
      <c r="I548" s="27">
        <v>11360</v>
      </c>
      <c r="J548" s="29">
        <v>1.4999999999999999E-2</v>
      </c>
      <c r="K548" s="28">
        <v>170.4</v>
      </c>
      <c r="L548" s="13">
        <v>187.44000000000003</v>
      </c>
    </row>
    <row r="549" spans="1:12" ht="16.5" customHeight="1">
      <c r="A549" s="9">
        <f>ROW(상세내역[[#This Row],[순번]])-ROW(상세내역[[#Headers],[순번]])</f>
        <v>548</v>
      </c>
      <c r="B549" s="9" t="s">
        <v>732</v>
      </c>
      <c r="C549" s="32" t="s">
        <v>309</v>
      </c>
      <c r="D549" s="22" t="s">
        <v>408</v>
      </c>
      <c r="E549" s="22" t="s">
        <v>531</v>
      </c>
      <c r="F549" s="22" t="s">
        <v>532</v>
      </c>
      <c r="G549" s="23" t="s">
        <v>533</v>
      </c>
      <c r="H549" s="26">
        <v>4</v>
      </c>
      <c r="I549" s="27">
        <v>11360</v>
      </c>
      <c r="J549" s="29">
        <v>1.4999999999999999E-2</v>
      </c>
      <c r="K549" s="28">
        <v>170.4</v>
      </c>
      <c r="L549" s="13">
        <v>187.44000000000003</v>
      </c>
    </row>
    <row r="550" spans="1:12" ht="16.5" customHeight="1">
      <c r="A550" s="9">
        <f>ROW(상세내역[[#This Row],[순번]])-ROW(상세내역[[#Headers],[순번]])</f>
        <v>549</v>
      </c>
      <c r="B550" s="9" t="s">
        <v>732</v>
      </c>
      <c r="C550" s="32" t="s">
        <v>309</v>
      </c>
      <c r="D550" s="22" t="s">
        <v>408</v>
      </c>
      <c r="E550" s="22" t="s">
        <v>109</v>
      </c>
      <c r="F550" s="22" t="s">
        <v>110</v>
      </c>
      <c r="G550" s="23" t="s">
        <v>111</v>
      </c>
      <c r="H550" s="26">
        <v>143</v>
      </c>
      <c r="I550" s="27">
        <v>1558700</v>
      </c>
      <c r="J550" s="29">
        <v>1.4999999999999999E-2</v>
      </c>
      <c r="K550" s="28">
        <v>23380.5</v>
      </c>
      <c r="L550" s="13">
        <v>25718.550000000003</v>
      </c>
    </row>
    <row r="551" spans="1:12" ht="16.5" customHeight="1">
      <c r="A551" s="9">
        <f>ROW(상세내역[[#This Row],[순번]])-ROW(상세내역[[#Headers],[순번]])</f>
        <v>550</v>
      </c>
      <c r="B551" s="9" t="s">
        <v>732</v>
      </c>
      <c r="C551" s="32" t="s">
        <v>309</v>
      </c>
      <c r="D551" s="22" t="s">
        <v>408</v>
      </c>
      <c r="E551" s="22" t="s">
        <v>792</v>
      </c>
      <c r="F551" s="22" t="s">
        <v>793</v>
      </c>
      <c r="G551" s="23" t="s">
        <v>794</v>
      </c>
      <c r="H551" s="26">
        <v>1</v>
      </c>
      <c r="I551" s="27">
        <v>8680</v>
      </c>
      <c r="J551" s="29">
        <v>1.4999999999999999E-2</v>
      </c>
      <c r="K551" s="28">
        <v>130.19999999999999</v>
      </c>
      <c r="L551" s="13">
        <v>143.22</v>
      </c>
    </row>
    <row r="552" spans="1:12" ht="16.5" customHeight="1">
      <c r="A552" s="9">
        <f>ROW(상세내역[[#This Row],[순번]])-ROW(상세내역[[#Headers],[순번]])</f>
        <v>551</v>
      </c>
      <c r="B552" s="9" t="s">
        <v>732</v>
      </c>
      <c r="C552" s="32" t="s">
        <v>309</v>
      </c>
      <c r="D552" s="22" t="s">
        <v>408</v>
      </c>
      <c r="E552" s="22" t="s">
        <v>127</v>
      </c>
      <c r="F552" s="22" t="s">
        <v>128</v>
      </c>
      <c r="G552" s="23" t="s">
        <v>129</v>
      </c>
      <c r="H552" s="26">
        <v>73</v>
      </c>
      <c r="I552" s="27">
        <v>1442480</v>
      </c>
      <c r="J552" s="29">
        <v>1.4999999999999999E-2</v>
      </c>
      <c r="K552" s="28">
        <v>21637.200000000001</v>
      </c>
      <c r="L552" s="13">
        <v>23800.920000000002</v>
      </c>
    </row>
    <row r="553" spans="1:12" ht="16.5" customHeight="1">
      <c r="A553" s="9">
        <f>ROW(상세내역[[#This Row],[순번]])-ROW(상세내역[[#Headers],[순번]])</f>
        <v>552</v>
      </c>
      <c r="B553" s="9" t="s">
        <v>732</v>
      </c>
      <c r="C553" s="32" t="s">
        <v>309</v>
      </c>
      <c r="D553" s="22" t="s">
        <v>408</v>
      </c>
      <c r="E553" s="22" t="s">
        <v>127</v>
      </c>
      <c r="F553" s="22" t="s">
        <v>816</v>
      </c>
      <c r="G553" s="23" t="s">
        <v>817</v>
      </c>
      <c r="H553" s="26">
        <v>3</v>
      </c>
      <c r="I553" s="27">
        <v>59280</v>
      </c>
      <c r="J553" s="29">
        <v>1.4999999999999999E-2</v>
      </c>
      <c r="K553" s="28">
        <v>889.19999999999993</v>
      </c>
      <c r="L553" s="13">
        <v>978.12</v>
      </c>
    </row>
    <row r="554" spans="1:12" ht="16.5" customHeight="1">
      <c r="A554" s="9">
        <f>ROW(상세내역[[#This Row],[순번]])-ROW(상세내역[[#Headers],[순번]])</f>
        <v>553</v>
      </c>
      <c r="B554" s="9" t="s">
        <v>732</v>
      </c>
      <c r="C554" s="32" t="s">
        <v>309</v>
      </c>
      <c r="D554" s="22" t="s">
        <v>408</v>
      </c>
      <c r="E554" s="22" t="s">
        <v>316</v>
      </c>
      <c r="F554" s="22" t="s">
        <v>317</v>
      </c>
      <c r="G554" s="23" t="s">
        <v>318</v>
      </c>
      <c r="H554" s="26">
        <v>18</v>
      </c>
      <c r="I554" s="27">
        <v>289800</v>
      </c>
      <c r="J554" s="29">
        <v>1.4999999999999999E-2</v>
      </c>
      <c r="K554" s="28">
        <v>4347</v>
      </c>
      <c r="L554" s="13">
        <v>4781.7000000000007</v>
      </c>
    </row>
    <row r="555" spans="1:12" ht="16.5" customHeight="1">
      <c r="A555" s="9">
        <f>ROW(상세내역[[#This Row],[순번]])-ROW(상세내역[[#Headers],[순번]])</f>
        <v>554</v>
      </c>
      <c r="B555" s="9" t="s">
        <v>732</v>
      </c>
      <c r="C555" s="32" t="s">
        <v>309</v>
      </c>
      <c r="D555" s="22" t="s">
        <v>408</v>
      </c>
      <c r="E555" s="22" t="s">
        <v>130</v>
      </c>
      <c r="F555" s="22" t="s">
        <v>818</v>
      </c>
      <c r="G555" s="23" t="s">
        <v>819</v>
      </c>
      <c r="H555" s="26">
        <v>1</v>
      </c>
      <c r="I555" s="27">
        <v>53530</v>
      </c>
      <c r="J555" s="29">
        <v>1.4999999999999999E-2</v>
      </c>
      <c r="K555" s="28">
        <v>802.94999999999993</v>
      </c>
      <c r="L555" s="13">
        <v>883.245</v>
      </c>
    </row>
    <row r="556" spans="1:12" ht="16.5" customHeight="1">
      <c r="A556" s="9">
        <f>ROW(상세내역[[#This Row],[순번]])-ROW(상세내역[[#Headers],[순번]])</f>
        <v>555</v>
      </c>
      <c r="B556" s="9" t="s">
        <v>732</v>
      </c>
      <c r="C556" s="32" t="s">
        <v>309</v>
      </c>
      <c r="D556" s="22" t="s">
        <v>408</v>
      </c>
      <c r="E556" s="22" t="s">
        <v>820</v>
      </c>
      <c r="F556" s="22" t="s">
        <v>821</v>
      </c>
      <c r="G556" s="23" t="s">
        <v>822</v>
      </c>
      <c r="H556" s="26">
        <v>1</v>
      </c>
      <c r="I556" s="27">
        <v>18750</v>
      </c>
      <c r="J556" s="29">
        <v>1.4999999999999999E-2</v>
      </c>
      <c r="K556" s="28">
        <v>281.25</v>
      </c>
      <c r="L556" s="13">
        <v>309.375</v>
      </c>
    </row>
    <row r="557" spans="1:12" ht="16.5" customHeight="1">
      <c r="A557" s="9">
        <f>ROW(상세내역[[#This Row],[순번]])-ROW(상세내역[[#Headers],[순번]])</f>
        <v>556</v>
      </c>
      <c r="B557" s="9" t="s">
        <v>732</v>
      </c>
      <c r="C557" s="32" t="s">
        <v>309</v>
      </c>
      <c r="D557" s="22" t="s">
        <v>408</v>
      </c>
      <c r="E557" s="22" t="s">
        <v>534</v>
      </c>
      <c r="F557" s="22" t="s">
        <v>535</v>
      </c>
      <c r="G557" s="23" t="s">
        <v>536</v>
      </c>
      <c r="H557" s="26">
        <v>1</v>
      </c>
      <c r="I557" s="27">
        <v>18750</v>
      </c>
      <c r="J557" s="29">
        <v>1.4999999999999999E-2</v>
      </c>
      <c r="K557" s="28">
        <v>281.25</v>
      </c>
      <c r="L557" s="13">
        <v>309.375</v>
      </c>
    </row>
    <row r="558" spans="1:12" ht="16.5" customHeight="1">
      <c r="A558" s="9">
        <f>ROW(상세내역[[#This Row],[순번]])-ROW(상세내역[[#Headers],[순번]])</f>
        <v>557</v>
      </c>
      <c r="B558" s="9" t="s">
        <v>732</v>
      </c>
      <c r="C558" s="32" t="s">
        <v>309</v>
      </c>
      <c r="D558" s="22" t="s">
        <v>408</v>
      </c>
      <c r="E558" s="22" t="s">
        <v>576</v>
      </c>
      <c r="F558" s="22" t="s">
        <v>577</v>
      </c>
      <c r="G558" s="23" t="s">
        <v>578</v>
      </c>
      <c r="H558" s="26">
        <v>3</v>
      </c>
      <c r="I558" s="27">
        <v>50490</v>
      </c>
      <c r="J558" s="29">
        <v>1.4999999999999999E-2</v>
      </c>
      <c r="K558" s="28">
        <v>757.35</v>
      </c>
      <c r="L558" s="13">
        <v>833.08500000000004</v>
      </c>
    </row>
    <row r="559" spans="1:12" ht="16.5" customHeight="1">
      <c r="A559" s="9">
        <f>ROW(상세내역[[#This Row],[순번]])-ROW(상세내역[[#Headers],[순번]])</f>
        <v>558</v>
      </c>
      <c r="B559" s="9" t="s">
        <v>732</v>
      </c>
      <c r="C559" s="32" t="s">
        <v>309</v>
      </c>
      <c r="D559" s="22" t="s">
        <v>408</v>
      </c>
      <c r="E559" s="22" t="s">
        <v>662</v>
      </c>
      <c r="F559" s="22" t="s">
        <v>663</v>
      </c>
      <c r="G559" s="23" t="s">
        <v>664</v>
      </c>
      <c r="H559" s="26">
        <v>1</v>
      </c>
      <c r="I559" s="27">
        <v>16830</v>
      </c>
      <c r="J559" s="29">
        <v>1.4999999999999999E-2</v>
      </c>
      <c r="K559" s="28">
        <v>252.45</v>
      </c>
      <c r="L559" s="13">
        <v>277.69499999999999</v>
      </c>
    </row>
    <row r="560" spans="1:12" ht="16.5" customHeight="1">
      <c r="A560" s="9">
        <f>ROW(상세내역[[#This Row],[순번]])-ROW(상세내역[[#Headers],[순번]])</f>
        <v>559</v>
      </c>
      <c r="B560" s="9" t="s">
        <v>732</v>
      </c>
      <c r="C560" s="32" t="s">
        <v>309</v>
      </c>
      <c r="D560" s="22" t="s">
        <v>408</v>
      </c>
      <c r="E560" s="22" t="s">
        <v>665</v>
      </c>
      <c r="F560" s="22" t="s">
        <v>666</v>
      </c>
      <c r="G560" s="23" t="s">
        <v>667</v>
      </c>
      <c r="H560" s="26">
        <v>1</v>
      </c>
      <c r="I560" s="27">
        <v>16830</v>
      </c>
      <c r="J560" s="29">
        <v>1.4999999999999999E-2</v>
      </c>
      <c r="K560" s="28">
        <v>252.45</v>
      </c>
      <c r="L560" s="13">
        <v>277.69499999999999</v>
      </c>
    </row>
    <row r="561" spans="1:12" ht="16.5" customHeight="1">
      <c r="A561" s="9">
        <f>ROW(상세내역[[#This Row],[순번]])-ROW(상세내역[[#Headers],[순번]])</f>
        <v>560</v>
      </c>
      <c r="B561" s="9" t="s">
        <v>732</v>
      </c>
      <c r="C561" s="32" t="s">
        <v>309</v>
      </c>
      <c r="D561" s="22" t="s">
        <v>408</v>
      </c>
      <c r="E561" s="22" t="s">
        <v>319</v>
      </c>
      <c r="F561" s="22" t="s">
        <v>320</v>
      </c>
      <c r="G561" s="23" t="s">
        <v>321</v>
      </c>
      <c r="H561" s="26">
        <v>1</v>
      </c>
      <c r="I561" s="27">
        <v>16830</v>
      </c>
      <c r="J561" s="29">
        <v>1.4999999999999999E-2</v>
      </c>
      <c r="K561" s="28">
        <v>252.45</v>
      </c>
      <c r="L561" s="13">
        <v>277.69499999999999</v>
      </c>
    </row>
    <row r="562" spans="1:12" ht="16.5" customHeight="1">
      <c r="A562" s="9">
        <f>ROW(상세내역[[#This Row],[순번]])-ROW(상세내역[[#Headers],[순번]])</f>
        <v>561</v>
      </c>
      <c r="B562" s="9" t="s">
        <v>732</v>
      </c>
      <c r="C562" s="32" t="s">
        <v>309</v>
      </c>
      <c r="D562" s="22" t="s">
        <v>408</v>
      </c>
      <c r="E562" s="22" t="s">
        <v>136</v>
      </c>
      <c r="F562" s="22" t="s">
        <v>137</v>
      </c>
      <c r="G562" s="23" t="s">
        <v>138</v>
      </c>
      <c r="H562" s="26">
        <v>63</v>
      </c>
      <c r="I562" s="27">
        <v>4695390</v>
      </c>
      <c r="J562" s="29">
        <v>1.4999999999999999E-2</v>
      </c>
      <c r="K562" s="28">
        <v>70430.849999999991</v>
      </c>
      <c r="L562" s="13">
        <v>77473.934999999998</v>
      </c>
    </row>
    <row r="563" spans="1:12" ht="16.5" customHeight="1">
      <c r="A563" s="9">
        <f>ROW(상세내역[[#This Row],[순번]])-ROW(상세내역[[#Headers],[순번]])</f>
        <v>562</v>
      </c>
      <c r="B563" s="9" t="s">
        <v>732</v>
      </c>
      <c r="C563" s="32" t="s">
        <v>309</v>
      </c>
      <c r="D563" s="22" t="s">
        <v>408</v>
      </c>
      <c r="E563" s="22" t="s">
        <v>139</v>
      </c>
      <c r="F563" s="22" t="s">
        <v>140</v>
      </c>
      <c r="G563" s="23" t="s">
        <v>141</v>
      </c>
      <c r="H563" s="26">
        <v>94</v>
      </c>
      <c r="I563" s="27">
        <v>7005820</v>
      </c>
      <c r="J563" s="29">
        <v>1.4999999999999999E-2</v>
      </c>
      <c r="K563" s="28">
        <v>105087.3</v>
      </c>
      <c r="L563" s="13">
        <v>115596.03000000001</v>
      </c>
    </row>
    <row r="564" spans="1:12" ht="16.5" customHeight="1">
      <c r="A564" s="9">
        <f>ROW(상세내역[[#This Row],[순번]])-ROW(상세내역[[#Headers],[순번]])</f>
        <v>563</v>
      </c>
      <c r="B564" s="9" t="s">
        <v>732</v>
      </c>
      <c r="C564" s="32" t="s">
        <v>309</v>
      </c>
      <c r="D564" s="22" t="s">
        <v>408</v>
      </c>
      <c r="E564" s="22" t="s">
        <v>142</v>
      </c>
      <c r="F564" s="22" t="s">
        <v>143</v>
      </c>
      <c r="G564" s="23" t="s">
        <v>144</v>
      </c>
      <c r="H564" s="26">
        <v>63</v>
      </c>
      <c r="I564" s="27">
        <v>5293260</v>
      </c>
      <c r="J564" s="29">
        <v>1.4999999999999999E-2</v>
      </c>
      <c r="K564" s="28">
        <v>79398.899999999994</v>
      </c>
      <c r="L564" s="13">
        <v>87338.79</v>
      </c>
    </row>
    <row r="565" spans="1:12" ht="16.5" customHeight="1">
      <c r="A565" s="9">
        <f>ROW(상세내역[[#This Row],[순번]])-ROW(상세내역[[#Headers],[순번]])</f>
        <v>564</v>
      </c>
      <c r="B565" s="9" t="s">
        <v>732</v>
      </c>
      <c r="C565" s="32" t="s">
        <v>309</v>
      </c>
      <c r="D565" s="22" t="s">
        <v>408</v>
      </c>
      <c r="E565" s="22" t="s">
        <v>148</v>
      </c>
      <c r="F565" s="22" t="s">
        <v>149</v>
      </c>
      <c r="G565" s="23" t="s">
        <v>150</v>
      </c>
      <c r="H565" s="26">
        <v>1</v>
      </c>
      <c r="I565" s="27">
        <v>15900</v>
      </c>
      <c r="J565" s="29">
        <v>1.4999999999999999E-2</v>
      </c>
      <c r="K565" s="28">
        <v>238.5</v>
      </c>
      <c r="L565" s="13">
        <v>262.35000000000002</v>
      </c>
    </row>
    <row r="566" spans="1:12" ht="16.5" customHeight="1">
      <c r="A566" s="9">
        <f>ROW(상세내역[[#This Row],[순번]])-ROW(상세내역[[#Headers],[순번]])</f>
        <v>565</v>
      </c>
      <c r="B566" s="9" t="s">
        <v>732</v>
      </c>
      <c r="C566" s="32" t="s">
        <v>309</v>
      </c>
      <c r="D566" s="22" t="s">
        <v>408</v>
      </c>
      <c r="E566" s="22" t="s">
        <v>322</v>
      </c>
      <c r="F566" s="22" t="s">
        <v>323</v>
      </c>
      <c r="G566" s="23" t="s">
        <v>324</v>
      </c>
      <c r="H566" s="26">
        <v>2</v>
      </c>
      <c r="I566" s="27">
        <v>31800</v>
      </c>
      <c r="J566" s="29">
        <v>1.4999999999999999E-2</v>
      </c>
      <c r="K566" s="28">
        <v>477</v>
      </c>
      <c r="L566" s="13">
        <v>524.70000000000005</v>
      </c>
    </row>
    <row r="567" spans="1:12" ht="16.5" customHeight="1">
      <c r="A567" s="9">
        <f>ROW(상세내역[[#This Row],[순번]])-ROW(상세내역[[#Headers],[순번]])</f>
        <v>566</v>
      </c>
      <c r="B567" s="9" t="s">
        <v>732</v>
      </c>
      <c r="C567" s="32" t="s">
        <v>309</v>
      </c>
      <c r="D567" s="22" t="s">
        <v>408</v>
      </c>
      <c r="E567" s="22" t="s">
        <v>151</v>
      </c>
      <c r="F567" s="22" t="s">
        <v>152</v>
      </c>
      <c r="G567" s="23" t="s">
        <v>153</v>
      </c>
      <c r="H567" s="26">
        <v>3</v>
      </c>
      <c r="I567" s="27">
        <v>37710</v>
      </c>
      <c r="J567" s="29">
        <v>1.4999999999999999E-2</v>
      </c>
      <c r="K567" s="28">
        <v>565.65</v>
      </c>
      <c r="L567" s="13">
        <v>622.21500000000003</v>
      </c>
    </row>
    <row r="568" spans="1:12" ht="16.5" customHeight="1">
      <c r="A568" s="9">
        <f>ROW(상세내역[[#This Row],[순번]])-ROW(상세내역[[#Headers],[순번]])</f>
        <v>567</v>
      </c>
      <c r="B568" s="9" t="s">
        <v>732</v>
      </c>
      <c r="C568" s="32" t="s">
        <v>309</v>
      </c>
      <c r="D568" s="22" t="s">
        <v>408</v>
      </c>
      <c r="E568" s="22" t="s">
        <v>154</v>
      </c>
      <c r="F568" s="22" t="s">
        <v>155</v>
      </c>
      <c r="G568" s="23" t="s">
        <v>156</v>
      </c>
      <c r="H568" s="26">
        <v>3</v>
      </c>
      <c r="I568" s="27">
        <v>40170</v>
      </c>
      <c r="J568" s="29">
        <v>1.4999999999999999E-2</v>
      </c>
      <c r="K568" s="28">
        <v>602.54999999999995</v>
      </c>
      <c r="L568" s="13">
        <v>662.80499999999995</v>
      </c>
    </row>
    <row r="569" spans="1:12" ht="16.5" customHeight="1">
      <c r="A569" s="9">
        <f>ROW(상세내역[[#This Row],[순번]])-ROW(상세내역[[#Headers],[순번]])</f>
        <v>568</v>
      </c>
      <c r="B569" s="9" t="s">
        <v>732</v>
      </c>
      <c r="C569" s="32" t="s">
        <v>309</v>
      </c>
      <c r="D569" s="22" t="s">
        <v>408</v>
      </c>
      <c r="E569" s="22" t="s">
        <v>157</v>
      </c>
      <c r="F569" s="22" t="s">
        <v>158</v>
      </c>
      <c r="G569" s="23" t="s">
        <v>159</v>
      </c>
      <c r="H569" s="26">
        <v>2</v>
      </c>
      <c r="I569" s="27">
        <v>31140</v>
      </c>
      <c r="J569" s="29">
        <v>1.4999999999999999E-2</v>
      </c>
      <c r="K569" s="28">
        <v>467.09999999999997</v>
      </c>
      <c r="L569" s="13">
        <v>513.81000000000006</v>
      </c>
    </row>
    <row r="570" spans="1:12" ht="16.5" customHeight="1">
      <c r="A570" s="9">
        <f>ROW(상세내역[[#This Row],[순번]])-ROW(상세내역[[#Headers],[순번]])</f>
        <v>569</v>
      </c>
      <c r="B570" s="9" t="s">
        <v>732</v>
      </c>
      <c r="C570" s="32" t="s">
        <v>309</v>
      </c>
      <c r="D570" s="22" t="s">
        <v>408</v>
      </c>
      <c r="E570" s="22" t="s">
        <v>537</v>
      </c>
      <c r="F570" s="22" t="s">
        <v>538</v>
      </c>
      <c r="G570" s="23" t="s">
        <v>539</v>
      </c>
      <c r="H570" s="26">
        <v>1</v>
      </c>
      <c r="I570" s="27">
        <v>8900</v>
      </c>
      <c r="J570" s="29">
        <v>1.4999999999999999E-2</v>
      </c>
      <c r="K570" s="28">
        <v>133.5</v>
      </c>
      <c r="L570" s="13">
        <v>146.85000000000002</v>
      </c>
    </row>
    <row r="571" spans="1:12" ht="16.5" customHeight="1">
      <c r="A571" s="9">
        <f>ROW(상세내역[[#This Row],[순번]])-ROW(상세내역[[#Headers],[순번]])</f>
        <v>570</v>
      </c>
      <c r="B571" s="9" t="s">
        <v>732</v>
      </c>
      <c r="C571" s="32" t="s">
        <v>309</v>
      </c>
      <c r="D571" s="22" t="s">
        <v>408</v>
      </c>
      <c r="E571" s="22" t="s">
        <v>537</v>
      </c>
      <c r="F571" s="22" t="s">
        <v>823</v>
      </c>
      <c r="G571" s="23" t="s">
        <v>539</v>
      </c>
      <c r="H571" s="26">
        <v>1</v>
      </c>
      <c r="I571" s="27">
        <v>8900</v>
      </c>
      <c r="J571" s="29">
        <v>1.4999999999999999E-2</v>
      </c>
      <c r="K571" s="28">
        <v>133.5</v>
      </c>
      <c r="L571" s="13">
        <v>146.85000000000002</v>
      </c>
    </row>
    <row r="572" spans="1:12" ht="16.5" customHeight="1">
      <c r="A572" s="9">
        <f>ROW(상세내역[[#This Row],[순번]])-ROW(상세내역[[#Headers],[순번]])</f>
        <v>571</v>
      </c>
      <c r="B572" s="9" t="s">
        <v>732</v>
      </c>
      <c r="C572" s="32" t="s">
        <v>309</v>
      </c>
      <c r="D572" s="22" t="s">
        <v>408</v>
      </c>
      <c r="E572" s="22" t="s">
        <v>540</v>
      </c>
      <c r="F572" s="22" t="s">
        <v>541</v>
      </c>
      <c r="G572" s="23" t="s">
        <v>542</v>
      </c>
      <c r="H572" s="26">
        <v>1</v>
      </c>
      <c r="I572" s="27">
        <v>8900</v>
      </c>
      <c r="J572" s="29">
        <v>1.4999999999999999E-2</v>
      </c>
      <c r="K572" s="28">
        <v>133.5</v>
      </c>
      <c r="L572" s="13">
        <v>146.85000000000002</v>
      </c>
    </row>
    <row r="573" spans="1:12" ht="16.5" customHeight="1">
      <c r="A573" s="9">
        <f>ROW(상세내역[[#This Row],[순번]])-ROW(상세내역[[#Headers],[순번]])</f>
        <v>572</v>
      </c>
      <c r="B573" s="9" t="s">
        <v>732</v>
      </c>
      <c r="C573" s="32" t="s">
        <v>309</v>
      </c>
      <c r="D573" s="22" t="s">
        <v>408</v>
      </c>
      <c r="E573" s="22" t="s">
        <v>540</v>
      </c>
      <c r="F573" s="22" t="s">
        <v>824</v>
      </c>
      <c r="G573" s="23" t="s">
        <v>542</v>
      </c>
      <c r="H573" s="26">
        <v>1</v>
      </c>
      <c r="I573" s="27">
        <v>8900</v>
      </c>
      <c r="J573" s="29">
        <v>1.4999999999999999E-2</v>
      </c>
      <c r="K573" s="28">
        <v>133.5</v>
      </c>
      <c r="L573" s="13">
        <v>146.85000000000002</v>
      </c>
    </row>
    <row r="574" spans="1:12" ht="16.5" customHeight="1">
      <c r="A574" s="9">
        <f>ROW(상세내역[[#This Row],[순번]])-ROW(상세내역[[#Headers],[순번]])</f>
        <v>573</v>
      </c>
      <c r="B574" s="9" t="s">
        <v>732</v>
      </c>
      <c r="C574" s="32" t="s">
        <v>309</v>
      </c>
      <c r="D574" s="22" t="s">
        <v>408</v>
      </c>
      <c r="E574" s="22" t="s">
        <v>543</v>
      </c>
      <c r="F574" s="22" t="s">
        <v>544</v>
      </c>
      <c r="G574" s="23" t="s">
        <v>545</v>
      </c>
      <c r="H574" s="26">
        <v>1</v>
      </c>
      <c r="I574" s="27">
        <v>8900</v>
      </c>
      <c r="J574" s="29">
        <v>1.4999999999999999E-2</v>
      </c>
      <c r="K574" s="28">
        <v>133.5</v>
      </c>
      <c r="L574" s="13">
        <v>146.85000000000002</v>
      </c>
    </row>
    <row r="575" spans="1:12" ht="16.5" customHeight="1">
      <c r="A575" s="9">
        <f>ROW(상세내역[[#This Row],[순번]])-ROW(상세내역[[#Headers],[순번]])</f>
        <v>574</v>
      </c>
      <c r="B575" s="9" t="s">
        <v>732</v>
      </c>
      <c r="C575" s="32" t="s">
        <v>309</v>
      </c>
      <c r="D575" s="22" t="s">
        <v>408</v>
      </c>
      <c r="E575" s="22" t="s">
        <v>543</v>
      </c>
      <c r="F575" s="22" t="s">
        <v>825</v>
      </c>
      <c r="G575" s="23" t="s">
        <v>545</v>
      </c>
      <c r="H575" s="26">
        <v>1</v>
      </c>
      <c r="I575" s="27">
        <v>8900</v>
      </c>
      <c r="J575" s="29">
        <v>1.4999999999999999E-2</v>
      </c>
      <c r="K575" s="28">
        <v>133.5</v>
      </c>
      <c r="L575" s="13">
        <v>146.85000000000002</v>
      </c>
    </row>
    <row r="576" spans="1:12" ht="16.5" customHeight="1">
      <c r="A576" s="9">
        <f>ROW(상세내역[[#This Row],[순번]])-ROW(상세내역[[#Headers],[순번]])</f>
        <v>575</v>
      </c>
      <c r="B576" s="9" t="s">
        <v>732</v>
      </c>
      <c r="C576" s="32" t="s">
        <v>309</v>
      </c>
      <c r="D576" s="22" t="s">
        <v>408</v>
      </c>
      <c r="E576" s="22" t="s">
        <v>325</v>
      </c>
      <c r="F576" s="22" t="s">
        <v>326</v>
      </c>
      <c r="G576" s="23" t="s">
        <v>327</v>
      </c>
      <c r="H576" s="26">
        <v>3</v>
      </c>
      <c r="I576" s="27">
        <v>44670</v>
      </c>
      <c r="J576" s="29">
        <v>1.4999999999999999E-2</v>
      </c>
      <c r="K576" s="28">
        <v>670.05</v>
      </c>
      <c r="L576" s="13">
        <v>737.05500000000006</v>
      </c>
    </row>
    <row r="577" spans="1:12" ht="16.5" customHeight="1">
      <c r="A577" s="9">
        <f>ROW(상세내역[[#This Row],[순번]])-ROW(상세내역[[#Headers],[순번]])</f>
        <v>576</v>
      </c>
      <c r="B577" s="9" t="s">
        <v>732</v>
      </c>
      <c r="C577" s="32" t="s">
        <v>309</v>
      </c>
      <c r="D577" s="22" t="s">
        <v>408</v>
      </c>
      <c r="E577" s="22" t="s">
        <v>328</v>
      </c>
      <c r="F577" s="22" t="s">
        <v>826</v>
      </c>
      <c r="G577" s="23" t="s">
        <v>827</v>
      </c>
      <c r="H577" s="26">
        <v>1</v>
      </c>
      <c r="I577" s="27">
        <v>17160</v>
      </c>
      <c r="J577" s="29">
        <v>1.4999999999999999E-2</v>
      </c>
      <c r="K577" s="28">
        <v>257.39999999999998</v>
      </c>
      <c r="L577" s="13">
        <v>283.14</v>
      </c>
    </row>
    <row r="578" spans="1:12" ht="16.5" customHeight="1">
      <c r="A578" s="9">
        <f>ROW(상세내역[[#This Row],[순번]])-ROW(상세내역[[#Headers],[순번]])</f>
        <v>577</v>
      </c>
      <c r="B578" s="9" t="s">
        <v>732</v>
      </c>
      <c r="C578" s="32" t="s">
        <v>309</v>
      </c>
      <c r="D578" s="22" t="s">
        <v>408</v>
      </c>
      <c r="E578" s="22" t="s">
        <v>328</v>
      </c>
      <c r="F578" s="22" t="s">
        <v>828</v>
      </c>
      <c r="G578" s="23" t="s">
        <v>829</v>
      </c>
      <c r="H578" s="26">
        <v>1</v>
      </c>
      <c r="I578" s="27">
        <v>17160</v>
      </c>
      <c r="J578" s="29">
        <v>1.4999999999999999E-2</v>
      </c>
      <c r="K578" s="28">
        <v>257.39999999999998</v>
      </c>
      <c r="L578" s="13">
        <v>283.14</v>
      </c>
    </row>
    <row r="579" spans="1:12" ht="16.5" customHeight="1">
      <c r="A579" s="9">
        <f>ROW(상세내역[[#This Row],[순번]])-ROW(상세내역[[#Headers],[순번]])</f>
        <v>578</v>
      </c>
      <c r="B579" s="9" t="s">
        <v>732</v>
      </c>
      <c r="C579" s="32" t="s">
        <v>309</v>
      </c>
      <c r="D579" s="22" t="s">
        <v>408</v>
      </c>
      <c r="E579" s="22" t="s">
        <v>328</v>
      </c>
      <c r="F579" s="22" t="s">
        <v>830</v>
      </c>
      <c r="G579" s="23" t="s">
        <v>831</v>
      </c>
      <c r="H579" s="26">
        <v>1</v>
      </c>
      <c r="I579" s="27">
        <v>17160</v>
      </c>
      <c r="J579" s="29">
        <v>1.4999999999999999E-2</v>
      </c>
      <c r="K579" s="28">
        <v>257.39999999999998</v>
      </c>
      <c r="L579" s="13">
        <v>283.14</v>
      </c>
    </row>
    <row r="580" spans="1:12" ht="16.5" customHeight="1">
      <c r="A580" s="9">
        <f>ROW(상세내역[[#This Row],[순번]])-ROW(상세내역[[#Headers],[순번]])</f>
        <v>579</v>
      </c>
      <c r="B580" s="9" t="s">
        <v>732</v>
      </c>
      <c r="C580" s="32" t="s">
        <v>309</v>
      </c>
      <c r="D580" s="22" t="s">
        <v>408</v>
      </c>
      <c r="E580" s="22" t="s">
        <v>328</v>
      </c>
      <c r="F580" s="22" t="s">
        <v>832</v>
      </c>
      <c r="G580" s="23" t="s">
        <v>833</v>
      </c>
      <c r="H580" s="26">
        <v>1</v>
      </c>
      <c r="I580" s="27">
        <v>17160</v>
      </c>
      <c r="J580" s="29">
        <v>1.4999999999999999E-2</v>
      </c>
      <c r="K580" s="28">
        <v>257.39999999999998</v>
      </c>
      <c r="L580" s="13">
        <v>283.14</v>
      </c>
    </row>
    <row r="581" spans="1:12" ht="16.5" customHeight="1">
      <c r="A581" s="9">
        <f>ROW(상세내역[[#This Row],[순번]])-ROW(상세내역[[#Headers],[순번]])</f>
        <v>580</v>
      </c>
      <c r="B581" s="9" t="s">
        <v>732</v>
      </c>
      <c r="C581" s="32" t="s">
        <v>309</v>
      </c>
      <c r="D581" s="22" t="s">
        <v>408</v>
      </c>
      <c r="E581" s="22" t="s">
        <v>328</v>
      </c>
      <c r="F581" s="22" t="s">
        <v>834</v>
      </c>
      <c r="G581" s="23" t="s">
        <v>835</v>
      </c>
      <c r="H581" s="26">
        <v>1</v>
      </c>
      <c r="I581" s="27">
        <v>17160</v>
      </c>
      <c r="J581" s="29">
        <v>1.4999999999999999E-2</v>
      </c>
      <c r="K581" s="28">
        <v>257.39999999999998</v>
      </c>
      <c r="L581" s="13">
        <v>283.14</v>
      </c>
    </row>
    <row r="582" spans="1:12" ht="16.5" customHeight="1">
      <c r="A582" s="9">
        <f>ROW(상세내역[[#This Row],[순번]])-ROW(상세내역[[#Headers],[순번]])</f>
        <v>581</v>
      </c>
      <c r="B582" s="9" t="s">
        <v>732</v>
      </c>
      <c r="C582" s="32" t="s">
        <v>309</v>
      </c>
      <c r="D582" s="22" t="s">
        <v>408</v>
      </c>
      <c r="E582" s="22" t="s">
        <v>328</v>
      </c>
      <c r="F582" s="22" t="s">
        <v>836</v>
      </c>
      <c r="G582" s="23" t="s">
        <v>837</v>
      </c>
      <c r="H582" s="26">
        <v>1</v>
      </c>
      <c r="I582" s="27">
        <v>17160</v>
      </c>
      <c r="J582" s="29">
        <v>1.4999999999999999E-2</v>
      </c>
      <c r="K582" s="28">
        <v>257.39999999999998</v>
      </c>
      <c r="L582" s="13">
        <v>283.14</v>
      </c>
    </row>
    <row r="583" spans="1:12" ht="16.5" customHeight="1">
      <c r="A583" s="9">
        <f>ROW(상세내역[[#This Row],[순번]])-ROW(상세내역[[#Headers],[순번]])</f>
        <v>582</v>
      </c>
      <c r="B583" s="9" t="s">
        <v>732</v>
      </c>
      <c r="C583" s="32" t="s">
        <v>309</v>
      </c>
      <c r="D583" s="22" t="s">
        <v>408</v>
      </c>
      <c r="E583" s="22" t="s">
        <v>328</v>
      </c>
      <c r="F583" s="22" t="s">
        <v>838</v>
      </c>
      <c r="G583" s="23" t="s">
        <v>839</v>
      </c>
      <c r="H583" s="26">
        <v>1</v>
      </c>
      <c r="I583" s="27">
        <v>17160</v>
      </c>
      <c r="J583" s="29">
        <v>1.4999999999999999E-2</v>
      </c>
      <c r="K583" s="28">
        <v>257.39999999999998</v>
      </c>
      <c r="L583" s="13">
        <v>283.14</v>
      </c>
    </row>
    <row r="584" spans="1:12" ht="16.5" customHeight="1">
      <c r="A584" s="9">
        <f>ROW(상세내역[[#This Row],[순번]])-ROW(상세내역[[#Headers],[순번]])</f>
        <v>583</v>
      </c>
      <c r="B584" s="9" t="s">
        <v>732</v>
      </c>
      <c r="C584" s="32" t="s">
        <v>309</v>
      </c>
      <c r="D584" s="22" t="s">
        <v>408</v>
      </c>
      <c r="E584" s="22" t="s">
        <v>328</v>
      </c>
      <c r="F584" s="22" t="s">
        <v>840</v>
      </c>
      <c r="G584" s="23" t="s">
        <v>841</v>
      </c>
      <c r="H584" s="26">
        <v>1</v>
      </c>
      <c r="I584" s="27">
        <v>17160</v>
      </c>
      <c r="J584" s="29">
        <v>1.4999999999999999E-2</v>
      </c>
      <c r="K584" s="28">
        <v>257.39999999999998</v>
      </c>
      <c r="L584" s="13">
        <v>283.14</v>
      </c>
    </row>
    <row r="585" spans="1:12" ht="16.5" customHeight="1">
      <c r="A585" s="9">
        <f>ROW(상세내역[[#This Row],[순번]])-ROW(상세내역[[#Headers],[순번]])</f>
        <v>584</v>
      </c>
      <c r="B585" s="9" t="s">
        <v>732</v>
      </c>
      <c r="C585" s="32" t="s">
        <v>309</v>
      </c>
      <c r="D585" s="22" t="s">
        <v>408</v>
      </c>
      <c r="E585" s="22" t="s">
        <v>328</v>
      </c>
      <c r="F585" s="22" t="s">
        <v>842</v>
      </c>
      <c r="G585" s="23" t="s">
        <v>843</v>
      </c>
      <c r="H585" s="26">
        <v>1</v>
      </c>
      <c r="I585" s="27">
        <v>17160</v>
      </c>
      <c r="J585" s="29">
        <v>1.4999999999999999E-2</v>
      </c>
      <c r="K585" s="28">
        <v>257.39999999999998</v>
      </c>
      <c r="L585" s="13">
        <v>283.14</v>
      </c>
    </row>
    <row r="586" spans="1:12" ht="16.5" customHeight="1">
      <c r="A586" s="9">
        <f>ROW(상세내역[[#This Row],[순번]])-ROW(상세내역[[#Headers],[순번]])</f>
        <v>585</v>
      </c>
      <c r="B586" s="9" t="s">
        <v>732</v>
      </c>
      <c r="C586" s="32" t="s">
        <v>309</v>
      </c>
      <c r="D586" s="22" t="s">
        <v>408</v>
      </c>
      <c r="E586" s="22" t="s">
        <v>328</v>
      </c>
      <c r="F586" s="22" t="s">
        <v>844</v>
      </c>
      <c r="G586" s="23" t="s">
        <v>845</v>
      </c>
      <c r="H586" s="26">
        <v>1</v>
      </c>
      <c r="I586" s="27">
        <v>17160</v>
      </c>
      <c r="J586" s="29">
        <v>1.4999999999999999E-2</v>
      </c>
      <c r="K586" s="28">
        <v>257.39999999999998</v>
      </c>
      <c r="L586" s="13">
        <v>283.14</v>
      </c>
    </row>
    <row r="587" spans="1:12" ht="16.5" customHeight="1">
      <c r="A587" s="9">
        <f>ROW(상세내역[[#This Row],[순번]])-ROW(상세내역[[#Headers],[순번]])</f>
        <v>586</v>
      </c>
      <c r="B587" s="9" t="s">
        <v>732</v>
      </c>
      <c r="C587" s="32" t="s">
        <v>309</v>
      </c>
      <c r="D587" s="22" t="s">
        <v>408</v>
      </c>
      <c r="E587" s="22" t="s">
        <v>328</v>
      </c>
      <c r="F587" s="22" t="s">
        <v>846</v>
      </c>
      <c r="G587" s="23" t="s">
        <v>847</v>
      </c>
      <c r="H587" s="26">
        <v>1</v>
      </c>
      <c r="I587" s="27">
        <v>17160</v>
      </c>
      <c r="J587" s="29">
        <v>1.4999999999999999E-2</v>
      </c>
      <c r="K587" s="28">
        <v>257.39999999999998</v>
      </c>
      <c r="L587" s="13">
        <v>283.14</v>
      </c>
    </row>
    <row r="588" spans="1:12" ht="16.5" customHeight="1">
      <c r="A588" s="9">
        <f>ROW(상세내역[[#This Row],[순번]])-ROW(상세내역[[#Headers],[순번]])</f>
        <v>587</v>
      </c>
      <c r="B588" s="9" t="s">
        <v>732</v>
      </c>
      <c r="C588" s="32" t="s">
        <v>309</v>
      </c>
      <c r="D588" s="22" t="s">
        <v>408</v>
      </c>
      <c r="E588" s="22" t="s">
        <v>328</v>
      </c>
      <c r="F588" s="22" t="s">
        <v>848</v>
      </c>
      <c r="G588" s="23" t="s">
        <v>849</v>
      </c>
      <c r="H588" s="26">
        <v>1</v>
      </c>
      <c r="I588" s="27">
        <v>17160</v>
      </c>
      <c r="J588" s="29">
        <v>1.4999999999999999E-2</v>
      </c>
      <c r="K588" s="28">
        <v>257.39999999999998</v>
      </c>
      <c r="L588" s="13">
        <v>283.14</v>
      </c>
    </row>
    <row r="589" spans="1:12" ht="16.5" customHeight="1">
      <c r="A589" s="9">
        <f>ROW(상세내역[[#This Row],[순번]])-ROW(상세내역[[#Headers],[순번]])</f>
        <v>588</v>
      </c>
      <c r="B589" s="9" t="s">
        <v>732</v>
      </c>
      <c r="C589" s="32" t="s">
        <v>309</v>
      </c>
      <c r="D589" s="22" t="s">
        <v>408</v>
      </c>
      <c r="E589" s="22" t="s">
        <v>163</v>
      </c>
      <c r="F589" s="22" t="s">
        <v>565</v>
      </c>
      <c r="G589" s="23" t="s">
        <v>566</v>
      </c>
      <c r="H589" s="26">
        <v>65</v>
      </c>
      <c r="I589" s="27">
        <v>7223450</v>
      </c>
      <c r="J589" s="29">
        <v>1.4999999999999999E-2</v>
      </c>
      <c r="K589" s="28">
        <v>108351.75</v>
      </c>
      <c r="L589" s="13">
        <v>119186.925</v>
      </c>
    </row>
    <row r="590" spans="1:12" ht="16.5" customHeight="1">
      <c r="A590" s="9">
        <f>ROW(상세내역[[#This Row],[순번]])-ROW(상세내역[[#Headers],[순번]])</f>
        <v>589</v>
      </c>
      <c r="B590" s="9" t="s">
        <v>732</v>
      </c>
      <c r="C590" s="32" t="s">
        <v>329</v>
      </c>
      <c r="D590" s="22" t="s">
        <v>330</v>
      </c>
      <c r="E590" s="22" t="s">
        <v>38</v>
      </c>
      <c r="F590" s="22" t="s">
        <v>39</v>
      </c>
      <c r="G590" s="23" t="s">
        <v>40</v>
      </c>
      <c r="H590" s="26">
        <v>2</v>
      </c>
      <c r="I590" s="27">
        <v>47040</v>
      </c>
      <c r="J590" s="29">
        <v>1.4999999999999999E-2</v>
      </c>
      <c r="K590" s="28">
        <v>705.6</v>
      </c>
      <c r="L590" s="13">
        <v>776.16000000000008</v>
      </c>
    </row>
    <row r="591" spans="1:12" ht="16.5" customHeight="1">
      <c r="A591" s="9">
        <f>ROW(상세내역[[#This Row],[순번]])-ROW(상세내역[[#Headers],[순번]])</f>
        <v>590</v>
      </c>
      <c r="B591" s="9" t="s">
        <v>732</v>
      </c>
      <c r="C591" s="32" t="s">
        <v>329</v>
      </c>
      <c r="D591" s="22" t="s">
        <v>330</v>
      </c>
      <c r="E591" s="22" t="s">
        <v>44</v>
      </c>
      <c r="F591" s="22" t="s">
        <v>45</v>
      </c>
      <c r="G591" s="23" t="s">
        <v>46</v>
      </c>
      <c r="H591" s="26">
        <v>17</v>
      </c>
      <c r="I591" s="27">
        <v>599590</v>
      </c>
      <c r="J591" s="29">
        <v>1.4999999999999999E-2</v>
      </c>
      <c r="K591" s="28">
        <v>8993.85</v>
      </c>
      <c r="L591" s="13">
        <v>9893.2350000000006</v>
      </c>
    </row>
    <row r="592" spans="1:12" ht="16.5" customHeight="1">
      <c r="A592" s="9">
        <f>ROW(상세내역[[#This Row],[순번]])-ROW(상세내역[[#Headers],[순번]])</f>
        <v>591</v>
      </c>
      <c r="B592" s="9" t="s">
        <v>732</v>
      </c>
      <c r="C592" s="32" t="s">
        <v>329</v>
      </c>
      <c r="D592" s="22" t="s">
        <v>330</v>
      </c>
      <c r="E592" s="22" t="s">
        <v>47</v>
      </c>
      <c r="F592" s="22" t="s">
        <v>48</v>
      </c>
      <c r="G592" s="23" t="s">
        <v>49</v>
      </c>
      <c r="H592" s="26">
        <v>28</v>
      </c>
      <c r="I592" s="27">
        <v>1536360</v>
      </c>
      <c r="J592" s="29">
        <v>1.4999999999999999E-2</v>
      </c>
      <c r="K592" s="28">
        <v>23045.399999999998</v>
      </c>
      <c r="L592" s="13">
        <v>25349.94</v>
      </c>
    </row>
    <row r="593" spans="1:12" ht="16.5" customHeight="1">
      <c r="A593" s="9">
        <f>ROW(상세내역[[#This Row],[순번]])-ROW(상세내역[[#Headers],[순번]])</f>
        <v>592</v>
      </c>
      <c r="B593" s="9" t="s">
        <v>732</v>
      </c>
      <c r="C593" s="32" t="s">
        <v>329</v>
      </c>
      <c r="D593" s="22" t="s">
        <v>330</v>
      </c>
      <c r="E593" s="22" t="s">
        <v>50</v>
      </c>
      <c r="F593" s="22" t="s">
        <v>51</v>
      </c>
      <c r="G593" s="23" t="s">
        <v>52</v>
      </c>
      <c r="H593" s="26">
        <v>172</v>
      </c>
      <c r="I593" s="27">
        <v>2234280</v>
      </c>
      <c r="J593" s="29">
        <v>1.4999999999999999E-2</v>
      </c>
      <c r="K593" s="28">
        <v>33514.199999999997</v>
      </c>
      <c r="L593" s="13">
        <v>36865.620000000003</v>
      </c>
    </row>
    <row r="594" spans="1:12" ht="16.5" customHeight="1">
      <c r="A594" s="9">
        <f>ROW(상세내역[[#This Row],[순번]])-ROW(상세내역[[#Headers],[순번]])</f>
        <v>593</v>
      </c>
      <c r="B594" s="9" t="s">
        <v>732</v>
      </c>
      <c r="C594" s="32" t="s">
        <v>329</v>
      </c>
      <c r="D594" s="22" t="s">
        <v>330</v>
      </c>
      <c r="E594" s="22" t="s">
        <v>53</v>
      </c>
      <c r="F594" s="22" t="s">
        <v>331</v>
      </c>
      <c r="G594" s="23" t="s">
        <v>332</v>
      </c>
      <c r="H594" s="26">
        <v>40</v>
      </c>
      <c r="I594" s="27">
        <v>434400</v>
      </c>
      <c r="J594" s="29">
        <v>1.4999999999999999E-2</v>
      </c>
      <c r="K594" s="28">
        <v>6516</v>
      </c>
      <c r="L594" s="13">
        <v>7167.6</v>
      </c>
    </row>
    <row r="595" spans="1:12" ht="16.5" customHeight="1">
      <c r="A595" s="9">
        <f>ROW(상세내역[[#This Row],[순번]])-ROW(상세내역[[#Headers],[순번]])</f>
        <v>594</v>
      </c>
      <c r="B595" s="9" t="s">
        <v>732</v>
      </c>
      <c r="C595" s="32" t="s">
        <v>329</v>
      </c>
      <c r="D595" s="22" t="s">
        <v>330</v>
      </c>
      <c r="E595" s="22" t="s">
        <v>333</v>
      </c>
      <c r="F595" s="22" t="s">
        <v>334</v>
      </c>
      <c r="G595" s="23" t="s">
        <v>335</v>
      </c>
      <c r="H595" s="26">
        <v>51</v>
      </c>
      <c r="I595" s="27">
        <v>2125170</v>
      </c>
      <c r="J595" s="29">
        <v>1.4999999999999999E-2</v>
      </c>
      <c r="K595" s="28">
        <v>31877.55</v>
      </c>
      <c r="L595" s="13">
        <v>35065.305</v>
      </c>
    </row>
    <row r="596" spans="1:12" ht="16.5" customHeight="1">
      <c r="A596" s="9">
        <f>ROW(상세내역[[#This Row],[순번]])-ROW(상세내역[[#Headers],[순번]])</f>
        <v>595</v>
      </c>
      <c r="B596" s="9" t="s">
        <v>732</v>
      </c>
      <c r="C596" s="32" t="s">
        <v>715</v>
      </c>
      <c r="D596" s="22" t="s">
        <v>716</v>
      </c>
      <c r="E596" s="22" t="s">
        <v>177</v>
      </c>
      <c r="F596" s="22" t="s">
        <v>178</v>
      </c>
      <c r="G596" s="23" t="s">
        <v>179</v>
      </c>
      <c r="H596" s="26">
        <v>40</v>
      </c>
      <c r="I596" s="27">
        <v>42400</v>
      </c>
      <c r="J596" s="29">
        <v>1.4999999999999999E-2</v>
      </c>
      <c r="K596" s="28">
        <v>636</v>
      </c>
      <c r="L596" s="13">
        <v>699.6</v>
      </c>
    </row>
    <row r="597" spans="1:12" ht="16.5" customHeight="1">
      <c r="A597" s="9">
        <f>ROW(상세내역[[#This Row],[순번]])-ROW(상세내역[[#Headers],[순번]])</f>
        <v>596</v>
      </c>
      <c r="B597" s="9" t="s">
        <v>732</v>
      </c>
      <c r="C597" s="32" t="s">
        <v>715</v>
      </c>
      <c r="D597" s="22" t="s">
        <v>716</v>
      </c>
      <c r="E597" s="22" t="s">
        <v>183</v>
      </c>
      <c r="F597" s="22" t="s">
        <v>184</v>
      </c>
      <c r="G597" s="23" t="s">
        <v>185</v>
      </c>
      <c r="H597" s="26">
        <v>40</v>
      </c>
      <c r="I597" s="27">
        <v>42400</v>
      </c>
      <c r="J597" s="29">
        <v>1.4999999999999999E-2</v>
      </c>
      <c r="K597" s="28">
        <v>636</v>
      </c>
      <c r="L597" s="13">
        <v>699.6</v>
      </c>
    </row>
    <row r="598" spans="1:12" ht="16.5" customHeight="1">
      <c r="A598" s="9">
        <f>ROW(상세내역[[#This Row],[순번]])-ROW(상세내역[[#Headers],[순번]])</f>
        <v>597</v>
      </c>
      <c r="B598" s="9" t="s">
        <v>732</v>
      </c>
      <c r="C598" s="32" t="s">
        <v>715</v>
      </c>
      <c r="D598" s="22" t="s">
        <v>716</v>
      </c>
      <c r="E598" s="22" t="s">
        <v>186</v>
      </c>
      <c r="F598" s="22" t="s">
        <v>187</v>
      </c>
      <c r="G598" s="23" t="s">
        <v>188</v>
      </c>
      <c r="H598" s="26">
        <v>40</v>
      </c>
      <c r="I598" s="27">
        <v>42400</v>
      </c>
      <c r="J598" s="29">
        <v>1.4999999999999999E-2</v>
      </c>
      <c r="K598" s="28">
        <v>636</v>
      </c>
      <c r="L598" s="13">
        <v>699.6</v>
      </c>
    </row>
    <row r="599" spans="1:12" ht="16.5" customHeight="1">
      <c r="A599" s="9">
        <f>ROW(상세내역[[#This Row],[순번]])-ROW(상세내역[[#Headers],[순번]])</f>
        <v>598</v>
      </c>
      <c r="B599" s="9" t="s">
        <v>732</v>
      </c>
      <c r="C599" s="32" t="s">
        <v>715</v>
      </c>
      <c r="D599" s="22" t="s">
        <v>716</v>
      </c>
      <c r="E599" s="22" t="s">
        <v>189</v>
      </c>
      <c r="F599" s="22" t="s">
        <v>190</v>
      </c>
      <c r="G599" s="23" t="s">
        <v>191</v>
      </c>
      <c r="H599" s="26">
        <v>40</v>
      </c>
      <c r="I599" s="27">
        <v>42400</v>
      </c>
      <c r="J599" s="29">
        <v>1.4999999999999999E-2</v>
      </c>
      <c r="K599" s="28">
        <v>636</v>
      </c>
      <c r="L599" s="13">
        <v>699.6</v>
      </c>
    </row>
    <row r="600" spans="1:12" ht="16.5" customHeight="1">
      <c r="A600" s="9">
        <f>ROW(상세내역[[#This Row],[순번]])-ROW(상세내역[[#Headers],[순번]])</f>
        <v>599</v>
      </c>
      <c r="B600" s="9" t="s">
        <v>732</v>
      </c>
      <c r="C600" s="32" t="s">
        <v>715</v>
      </c>
      <c r="D600" s="22" t="s">
        <v>716</v>
      </c>
      <c r="E600" s="22" t="s">
        <v>192</v>
      </c>
      <c r="F600" s="22" t="s">
        <v>193</v>
      </c>
      <c r="G600" s="23" t="s">
        <v>194</v>
      </c>
      <c r="H600" s="26">
        <v>40</v>
      </c>
      <c r="I600" s="27">
        <v>42400</v>
      </c>
      <c r="J600" s="29">
        <v>1.4999999999999999E-2</v>
      </c>
      <c r="K600" s="28">
        <v>636</v>
      </c>
      <c r="L600" s="13">
        <v>699.6</v>
      </c>
    </row>
    <row r="601" spans="1:12" ht="16.5" customHeight="1">
      <c r="A601" s="9">
        <f>ROW(상세내역[[#This Row],[순번]])-ROW(상세내역[[#Headers],[순번]])</f>
        <v>600</v>
      </c>
      <c r="B601" s="9" t="s">
        <v>732</v>
      </c>
      <c r="C601" s="32" t="s">
        <v>715</v>
      </c>
      <c r="D601" s="22" t="s">
        <v>716</v>
      </c>
      <c r="E601" s="22" t="s">
        <v>210</v>
      </c>
      <c r="F601" s="22" t="s">
        <v>211</v>
      </c>
      <c r="G601" s="23" t="s">
        <v>212</v>
      </c>
      <c r="H601" s="26">
        <v>40</v>
      </c>
      <c r="I601" s="27">
        <v>52000</v>
      </c>
      <c r="J601" s="29">
        <v>1.4999999999999999E-2</v>
      </c>
      <c r="K601" s="28">
        <v>780</v>
      </c>
      <c r="L601" s="13">
        <v>858.00000000000011</v>
      </c>
    </row>
    <row r="602" spans="1:12" ht="16.5" customHeight="1">
      <c r="A602" s="9">
        <f>ROW(상세내역[[#This Row],[순번]])-ROW(상세내역[[#Headers],[순번]])</f>
        <v>601</v>
      </c>
      <c r="B602" s="9" t="s">
        <v>732</v>
      </c>
      <c r="C602" s="32" t="s">
        <v>715</v>
      </c>
      <c r="D602" s="22" t="s">
        <v>716</v>
      </c>
      <c r="E602" s="22" t="s">
        <v>213</v>
      </c>
      <c r="F602" s="22" t="s">
        <v>214</v>
      </c>
      <c r="G602" s="23" t="s">
        <v>215</v>
      </c>
      <c r="H602" s="26">
        <v>40</v>
      </c>
      <c r="I602" s="27">
        <v>55200</v>
      </c>
      <c r="J602" s="29">
        <v>1.4999999999999999E-2</v>
      </c>
      <c r="K602" s="28">
        <v>828</v>
      </c>
      <c r="L602" s="13">
        <v>910.80000000000007</v>
      </c>
    </row>
    <row r="603" spans="1:12" ht="16.5" customHeight="1">
      <c r="A603" s="9">
        <f>ROW(상세내역[[#This Row],[순번]])-ROW(상세내역[[#Headers],[순번]])</f>
        <v>602</v>
      </c>
      <c r="B603" s="9" t="s">
        <v>732</v>
      </c>
      <c r="C603" s="32" t="s">
        <v>715</v>
      </c>
      <c r="D603" s="22" t="s">
        <v>716</v>
      </c>
      <c r="E603" s="22" t="s">
        <v>218</v>
      </c>
      <c r="F603" s="22" t="s">
        <v>219</v>
      </c>
      <c r="G603" s="23" t="s">
        <v>220</v>
      </c>
      <c r="H603" s="26">
        <v>40</v>
      </c>
      <c r="I603" s="27">
        <v>75600</v>
      </c>
      <c r="J603" s="29">
        <v>1.4999999999999999E-2</v>
      </c>
      <c r="K603" s="28">
        <v>1134</v>
      </c>
      <c r="L603" s="13">
        <v>1247.4000000000001</v>
      </c>
    </row>
    <row r="604" spans="1:12" ht="16.5" customHeight="1">
      <c r="A604" s="9">
        <f>ROW(상세내역[[#This Row],[순번]])-ROW(상세내역[[#Headers],[순번]])</f>
        <v>603</v>
      </c>
      <c r="B604" s="9" t="s">
        <v>732</v>
      </c>
      <c r="C604" s="32" t="s">
        <v>715</v>
      </c>
      <c r="D604" s="22" t="s">
        <v>716</v>
      </c>
      <c r="E604" s="22" t="s">
        <v>221</v>
      </c>
      <c r="F604" s="22" t="s">
        <v>222</v>
      </c>
      <c r="G604" s="23" t="s">
        <v>223</v>
      </c>
      <c r="H604" s="26">
        <v>40</v>
      </c>
      <c r="I604" s="27">
        <v>77600</v>
      </c>
      <c r="J604" s="29">
        <v>1.4999999999999999E-2</v>
      </c>
      <c r="K604" s="28">
        <v>1164</v>
      </c>
      <c r="L604" s="13">
        <v>1280.4000000000001</v>
      </c>
    </row>
    <row r="605" spans="1:12" ht="16.5" customHeight="1">
      <c r="A605" s="9">
        <f>ROW(상세내역[[#This Row],[순번]])-ROW(상세내역[[#Headers],[순번]])</f>
        <v>604</v>
      </c>
      <c r="B605" s="9" t="s">
        <v>732</v>
      </c>
      <c r="C605" s="32" t="s">
        <v>715</v>
      </c>
      <c r="D605" s="22" t="s">
        <v>716</v>
      </c>
      <c r="E605" s="22" t="s">
        <v>227</v>
      </c>
      <c r="F605" s="22" t="s">
        <v>228</v>
      </c>
      <c r="G605" s="23" t="s">
        <v>229</v>
      </c>
      <c r="H605" s="26">
        <v>40</v>
      </c>
      <c r="I605" s="27">
        <v>64800</v>
      </c>
      <c r="J605" s="29">
        <v>1.4999999999999999E-2</v>
      </c>
      <c r="K605" s="28">
        <v>972</v>
      </c>
      <c r="L605" s="13">
        <v>1069.2</v>
      </c>
    </row>
    <row r="606" spans="1:12" ht="16.5" customHeight="1">
      <c r="A606" s="9">
        <f>ROW(상세내역[[#This Row],[순번]])-ROW(상세내역[[#Headers],[순번]])</f>
        <v>605</v>
      </c>
      <c r="B606" s="9" t="s">
        <v>732</v>
      </c>
      <c r="C606" s="32" t="s">
        <v>715</v>
      </c>
      <c r="D606" s="22" t="s">
        <v>716</v>
      </c>
      <c r="E606" s="22" t="s">
        <v>233</v>
      </c>
      <c r="F606" s="22" t="s">
        <v>234</v>
      </c>
      <c r="G606" s="23" t="s">
        <v>235</v>
      </c>
      <c r="H606" s="26">
        <v>2</v>
      </c>
      <c r="I606" s="27">
        <v>2620</v>
      </c>
      <c r="J606" s="29">
        <v>1.4999999999999999E-2</v>
      </c>
      <c r="K606" s="28">
        <v>39.299999999999997</v>
      </c>
      <c r="L606" s="13">
        <v>43.23</v>
      </c>
    </row>
    <row r="607" spans="1:12" ht="16.5" customHeight="1">
      <c r="A607" s="9">
        <f>ROW(상세내역[[#This Row],[순번]])-ROW(상세내역[[#Headers],[순번]])</f>
        <v>606</v>
      </c>
      <c r="B607" s="9" t="s">
        <v>732</v>
      </c>
      <c r="C607" s="32" t="s">
        <v>715</v>
      </c>
      <c r="D607" s="22" t="s">
        <v>716</v>
      </c>
      <c r="E607" s="22" t="s">
        <v>236</v>
      </c>
      <c r="F607" s="22" t="s">
        <v>237</v>
      </c>
      <c r="G607" s="23" t="s">
        <v>238</v>
      </c>
      <c r="H607" s="26">
        <v>5</v>
      </c>
      <c r="I607" s="27">
        <v>10000</v>
      </c>
      <c r="J607" s="29">
        <v>1.4999999999999999E-2</v>
      </c>
      <c r="K607" s="28">
        <v>150</v>
      </c>
      <c r="L607" s="13">
        <v>165</v>
      </c>
    </row>
    <row r="608" spans="1:12" ht="16.5" customHeight="1">
      <c r="A608" s="9">
        <f>ROW(상세내역[[#This Row],[순번]])-ROW(상세내역[[#Headers],[순번]])</f>
        <v>607</v>
      </c>
      <c r="B608" s="9" t="s">
        <v>732</v>
      </c>
      <c r="C608" s="32" t="s">
        <v>715</v>
      </c>
      <c r="D608" s="22" t="s">
        <v>716</v>
      </c>
      <c r="E608" s="22" t="s">
        <v>239</v>
      </c>
      <c r="F608" s="22" t="s">
        <v>240</v>
      </c>
      <c r="G608" s="23" t="s">
        <v>241</v>
      </c>
      <c r="H608" s="26">
        <v>1</v>
      </c>
      <c r="I608" s="27">
        <v>3840</v>
      </c>
      <c r="J608" s="29">
        <v>1.4999999999999999E-2</v>
      </c>
      <c r="K608" s="28">
        <v>57.599999999999994</v>
      </c>
      <c r="L608" s="13">
        <v>63.36</v>
      </c>
    </row>
    <row r="609" spans="1:12" ht="16.5" customHeight="1">
      <c r="A609" s="9">
        <f>ROW(상세내역[[#This Row],[순번]])-ROW(상세내역[[#Headers],[순번]])</f>
        <v>608</v>
      </c>
      <c r="B609" s="9" t="s">
        <v>732</v>
      </c>
      <c r="C609" s="32" t="s">
        <v>715</v>
      </c>
      <c r="D609" s="22" t="s">
        <v>716</v>
      </c>
      <c r="E609" s="22" t="s">
        <v>69</v>
      </c>
      <c r="F609" s="22" t="s">
        <v>242</v>
      </c>
      <c r="G609" s="23" t="s">
        <v>243</v>
      </c>
      <c r="H609" s="26">
        <v>40</v>
      </c>
      <c r="I609" s="27">
        <v>68400</v>
      </c>
      <c r="J609" s="29">
        <v>1.4999999999999999E-2</v>
      </c>
      <c r="K609" s="28">
        <v>1026</v>
      </c>
      <c r="L609" s="13">
        <v>1128.6000000000001</v>
      </c>
    </row>
    <row r="610" spans="1:12" ht="16.5" customHeight="1">
      <c r="A610" s="9">
        <f>ROW(상세내역[[#This Row],[순번]])-ROW(상세내역[[#Headers],[순번]])</f>
        <v>609</v>
      </c>
      <c r="B610" s="9" t="s">
        <v>732</v>
      </c>
      <c r="C610" s="32" t="s">
        <v>715</v>
      </c>
      <c r="D610" s="22" t="s">
        <v>716</v>
      </c>
      <c r="E610" s="22" t="s">
        <v>244</v>
      </c>
      <c r="F610" s="22" t="s">
        <v>245</v>
      </c>
      <c r="G610" s="23" t="s">
        <v>246</v>
      </c>
      <c r="H610" s="26">
        <v>40</v>
      </c>
      <c r="I610" s="27">
        <v>62400</v>
      </c>
      <c r="J610" s="29">
        <v>1.4999999999999999E-2</v>
      </c>
      <c r="K610" s="28">
        <v>936</v>
      </c>
      <c r="L610" s="13">
        <v>1029.6000000000001</v>
      </c>
    </row>
    <row r="611" spans="1:12" ht="16.5" customHeight="1">
      <c r="A611" s="9">
        <f>ROW(상세내역[[#This Row],[순번]])-ROW(상세내역[[#Headers],[순번]])</f>
        <v>610</v>
      </c>
      <c r="B611" s="9" t="s">
        <v>732</v>
      </c>
      <c r="C611" s="32" t="s">
        <v>715</v>
      </c>
      <c r="D611" s="22" t="s">
        <v>716</v>
      </c>
      <c r="E611" s="22" t="s">
        <v>253</v>
      </c>
      <c r="F611" s="22" t="s">
        <v>254</v>
      </c>
      <c r="G611" s="23" t="s">
        <v>255</v>
      </c>
      <c r="H611" s="26">
        <v>2</v>
      </c>
      <c r="I611" s="27">
        <v>3200</v>
      </c>
      <c r="J611" s="29">
        <v>1.4999999999999999E-2</v>
      </c>
      <c r="K611" s="28">
        <v>48</v>
      </c>
      <c r="L611" s="13">
        <v>52.800000000000004</v>
      </c>
    </row>
    <row r="612" spans="1:12" ht="16.5" customHeight="1">
      <c r="A612" s="9">
        <f>ROW(상세내역[[#This Row],[순번]])-ROW(상세내역[[#Headers],[순번]])</f>
        <v>611</v>
      </c>
      <c r="B612" s="9" t="s">
        <v>732</v>
      </c>
      <c r="C612" s="32" t="s">
        <v>715</v>
      </c>
      <c r="D612" s="22" t="s">
        <v>716</v>
      </c>
      <c r="E612" s="22" t="s">
        <v>256</v>
      </c>
      <c r="F612" s="22" t="s">
        <v>257</v>
      </c>
      <c r="G612" s="23" t="s">
        <v>258</v>
      </c>
      <c r="H612" s="26">
        <v>2</v>
      </c>
      <c r="I612" s="27">
        <v>13000</v>
      </c>
      <c r="J612" s="29">
        <v>1.4999999999999999E-2</v>
      </c>
      <c r="K612" s="28">
        <v>195</v>
      </c>
      <c r="L612" s="13">
        <v>214.50000000000003</v>
      </c>
    </row>
    <row r="613" spans="1:12" ht="16.5" customHeight="1">
      <c r="A613" s="9">
        <f>ROW(상세내역[[#This Row],[순번]])-ROW(상세내역[[#Headers],[순번]])</f>
        <v>612</v>
      </c>
      <c r="B613" s="9" t="s">
        <v>732</v>
      </c>
      <c r="C613" s="32" t="s">
        <v>715</v>
      </c>
      <c r="D613" s="22" t="s">
        <v>716</v>
      </c>
      <c r="E613" s="22" t="s">
        <v>259</v>
      </c>
      <c r="F613" s="22" t="s">
        <v>260</v>
      </c>
      <c r="G613" s="23" t="s">
        <v>261</v>
      </c>
      <c r="H613" s="26">
        <v>2</v>
      </c>
      <c r="I613" s="27">
        <v>13060</v>
      </c>
      <c r="J613" s="29">
        <v>1.4999999999999999E-2</v>
      </c>
      <c r="K613" s="28">
        <v>195.9</v>
      </c>
      <c r="L613" s="13">
        <v>215.49000000000004</v>
      </c>
    </row>
    <row r="614" spans="1:12" ht="16.5" customHeight="1">
      <c r="A614" s="9">
        <f>ROW(상세내역[[#This Row],[순번]])-ROW(상세내역[[#Headers],[순번]])</f>
        <v>613</v>
      </c>
      <c r="B614" s="9" t="s">
        <v>732</v>
      </c>
      <c r="C614" s="32" t="s">
        <v>715</v>
      </c>
      <c r="D614" s="22" t="s">
        <v>716</v>
      </c>
      <c r="E614" s="22" t="s">
        <v>265</v>
      </c>
      <c r="F614" s="22" t="s">
        <v>266</v>
      </c>
      <c r="G614" s="23" t="s">
        <v>267</v>
      </c>
      <c r="H614" s="26">
        <v>40</v>
      </c>
      <c r="I614" s="27">
        <v>67200</v>
      </c>
      <c r="J614" s="29">
        <v>1.4999999999999999E-2</v>
      </c>
      <c r="K614" s="28">
        <v>1008</v>
      </c>
      <c r="L614" s="13">
        <v>1108.8000000000002</v>
      </c>
    </row>
    <row r="615" spans="1:12" ht="16.5" customHeight="1">
      <c r="A615" s="9">
        <f>ROW(상세내역[[#This Row],[순번]])-ROW(상세내역[[#Headers],[순번]])</f>
        <v>614</v>
      </c>
      <c r="B615" s="9" t="s">
        <v>732</v>
      </c>
      <c r="C615" s="32" t="s">
        <v>715</v>
      </c>
      <c r="D615" s="22" t="s">
        <v>716</v>
      </c>
      <c r="E615" s="22" t="s">
        <v>268</v>
      </c>
      <c r="F615" s="22" t="s">
        <v>269</v>
      </c>
      <c r="G615" s="23" t="s">
        <v>270</v>
      </c>
      <c r="H615" s="26">
        <v>40</v>
      </c>
      <c r="I615" s="27">
        <v>67200</v>
      </c>
      <c r="J615" s="29">
        <v>1.4999999999999999E-2</v>
      </c>
      <c r="K615" s="28">
        <v>1008</v>
      </c>
      <c r="L615" s="13">
        <v>1108.8000000000002</v>
      </c>
    </row>
    <row r="616" spans="1:12" ht="16.5" customHeight="1">
      <c r="A616" s="9">
        <f>ROW(상세내역[[#This Row],[순번]])-ROW(상세내역[[#Headers],[순번]])</f>
        <v>615</v>
      </c>
      <c r="B616" s="9" t="s">
        <v>732</v>
      </c>
      <c r="C616" s="32" t="s">
        <v>715</v>
      </c>
      <c r="D616" s="22" t="s">
        <v>716</v>
      </c>
      <c r="E616" s="22" t="s">
        <v>274</v>
      </c>
      <c r="F616" s="22" t="s">
        <v>275</v>
      </c>
      <c r="G616" s="23" t="s">
        <v>276</v>
      </c>
      <c r="H616" s="26">
        <v>40</v>
      </c>
      <c r="I616" s="27">
        <v>67200</v>
      </c>
      <c r="J616" s="29">
        <v>1.4999999999999999E-2</v>
      </c>
      <c r="K616" s="28">
        <v>1008</v>
      </c>
      <c r="L616" s="13">
        <v>1108.8000000000002</v>
      </c>
    </row>
    <row r="617" spans="1:12" ht="16.5" customHeight="1">
      <c r="A617" s="9">
        <f>ROW(상세내역[[#This Row],[순번]])-ROW(상세내역[[#Headers],[순번]])</f>
        <v>616</v>
      </c>
      <c r="B617" s="9" t="s">
        <v>732</v>
      </c>
      <c r="C617" s="32" t="s">
        <v>715</v>
      </c>
      <c r="D617" s="22" t="s">
        <v>716</v>
      </c>
      <c r="E617" s="22" t="s">
        <v>277</v>
      </c>
      <c r="F617" s="22" t="s">
        <v>278</v>
      </c>
      <c r="G617" s="23" t="s">
        <v>279</v>
      </c>
      <c r="H617" s="26">
        <v>40</v>
      </c>
      <c r="I617" s="27">
        <v>54000</v>
      </c>
      <c r="J617" s="29">
        <v>1.4999999999999999E-2</v>
      </c>
      <c r="K617" s="28">
        <v>810</v>
      </c>
      <c r="L617" s="13">
        <v>891.00000000000011</v>
      </c>
    </row>
    <row r="618" spans="1:12" ht="16.5" customHeight="1">
      <c r="A618" s="9">
        <f>ROW(상세내역[[#This Row],[순번]])-ROW(상세내역[[#Headers],[순번]])</f>
        <v>617</v>
      </c>
      <c r="B618" s="9" t="s">
        <v>732</v>
      </c>
      <c r="C618" s="32" t="s">
        <v>715</v>
      </c>
      <c r="D618" s="22" t="s">
        <v>716</v>
      </c>
      <c r="E618" s="22" t="s">
        <v>280</v>
      </c>
      <c r="F618" s="22" t="s">
        <v>489</v>
      </c>
      <c r="G618" s="23" t="s">
        <v>490</v>
      </c>
      <c r="H618" s="26">
        <v>1</v>
      </c>
      <c r="I618" s="27">
        <v>7440</v>
      </c>
      <c r="J618" s="29">
        <v>1.4999999999999999E-2</v>
      </c>
      <c r="K618" s="28">
        <v>111.6</v>
      </c>
      <c r="L618" s="13">
        <v>122.76</v>
      </c>
    </row>
    <row r="619" spans="1:12" ht="16.5" customHeight="1">
      <c r="A619" s="9">
        <f>ROW(상세내역[[#This Row],[순번]])-ROW(상세내역[[#Headers],[순번]])</f>
        <v>618</v>
      </c>
      <c r="B619" s="9" t="s">
        <v>732</v>
      </c>
      <c r="C619" s="32" t="s">
        <v>715</v>
      </c>
      <c r="D619" s="22" t="s">
        <v>716</v>
      </c>
      <c r="E619" s="22" t="s">
        <v>282</v>
      </c>
      <c r="F619" s="22" t="s">
        <v>283</v>
      </c>
      <c r="G619" s="23" t="s">
        <v>284</v>
      </c>
      <c r="H619" s="26">
        <v>1</v>
      </c>
      <c r="I619" s="27">
        <v>11410</v>
      </c>
      <c r="J619" s="29">
        <v>1.4999999999999999E-2</v>
      </c>
      <c r="K619" s="28">
        <v>171.15</v>
      </c>
      <c r="L619" s="13">
        <v>188.26500000000001</v>
      </c>
    </row>
    <row r="620" spans="1:12" ht="16.5" customHeight="1">
      <c r="A620" s="9">
        <f>ROW(상세내역[[#This Row],[순번]])-ROW(상세내역[[#Headers],[순번]])</f>
        <v>619</v>
      </c>
      <c r="B620" s="9" t="s">
        <v>732</v>
      </c>
      <c r="C620" s="32" t="s">
        <v>715</v>
      </c>
      <c r="D620" s="22" t="s">
        <v>716</v>
      </c>
      <c r="E620" s="22" t="s">
        <v>285</v>
      </c>
      <c r="F620" s="22" t="s">
        <v>286</v>
      </c>
      <c r="G620" s="23" t="s">
        <v>287</v>
      </c>
      <c r="H620" s="26">
        <v>1</v>
      </c>
      <c r="I620" s="27">
        <v>11410</v>
      </c>
      <c r="J620" s="29">
        <v>1.4999999999999999E-2</v>
      </c>
      <c r="K620" s="28">
        <v>171.15</v>
      </c>
      <c r="L620" s="13">
        <v>188.26500000000001</v>
      </c>
    </row>
    <row r="621" spans="1:12" ht="16.5" customHeight="1">
      <c r="A621" s="9">
        <f>ROW(상세내역[[#This Row],[순번]])-ROW(상세내역[[#Headers],[순번]])</f>
        <v>620</v>
      </c>
      <c r="B621" s="9" t="s">
        <v>732</v>
      </c>
      <c r="C621" s="32" t="s">
        <v>715</v>
      </c>
      <c r="D621" s="22" t="s">
        <v>716</v>
      </c>
      <c r="E621" s="22" t="s">
        <v>288</v>
      </c>
      <c r="F621" s="22" t="s">
        <v>289</v>
      </c>
      <c r="G621" s="23" t="s">
        <v>290</v>
      </c>
      <c r="H621" s="26">
        <v>1</v>
      </c>
      <c r="I621" s="27">
        <v>15850</v>
      </c>
      <c r="J621" s="29">
        <v>1.4999999999999999E-2</v>
      </c>
      <c r="K621" s="28">
        <v>237.75</v>
      </c>
      <c r="L621" s="13">
        <v>261.52500000000003</v>
      </c>
    </row>
    <row r="622" spans="1:12" ht="16.5" customHeight="1">
      <c r="A622" s="9">
        <f>ROW(상세내역[[#This Row],[순번]])-ROW(상세내역[[#Headers],[순번]])</f>
        <v>621</v>
      </c>
      <c r="B622" s="9" t="s">
        <v>732</v>
      </c>
      <c r="C622" s="32" t="s">
        <v>715</v>
      </c>
      <c r="D622" s="22" t="s">
        <v>716</v>
      </c>
      <c r="E622" s="22" t="s">
        <v>850</v>
      </c>
      <c r="F622" s="22" t="s">
        <v>851</v>
      </c>
      <c r="G622" s="23" t="s">
        <v>852</v>
      </c>
      <c r="H622" s="26">
        <v>1</v>
      </c>
      <c r="I622" s="27">
        <v>46210</v>
      </c>
      <c r="J622" s="29">
        <v>1.4999999999999999E-2</v>
      </c>
      <c r="K622" s="28">
        <v>693.15</v>
      </c>
      <c r="L622" s="13">
        <v>762.46500000000003</v>
      </c>
    </row>
    <row r="623" spans="1:12" ht="16.5" customHeight="1">
      <c r="A623" s="9">
        <f>ROW(상세내역[[#This Row],[순번]])-ROW(상세내역[[#Headers],[순번]])</f>
        <v>622</v>
      </c>
      <c r="B623" s="9" t="s">
        <v>732</v>
      </c>
      <c r="C623" s="32" t="s">
        <v>715</v>
      </c>
      <c r="D623" s="22" t="s">
        <v>716</v>
      </c>
      <c r="E623" s="22" t="s">
        <v>717</v>
      </c>
      <c r="F623" s="22" t="s">
        <v>718</v>
      </c>
      <c r="G623" s="23" t="s">
        <v>719</v>
      </c>
      <c r="H623" s="26">
        <v>27</v>
      </c>
      <c r="I623" s="27">
        <v>476280</v>
      </c>
      <c r="J623" s="29">
        <v>1.4999999999999999E-2</v>
      </c>
      <c r="K623" s="28">
        <v>7144.2</v>
      </c>
      <c r="L623" s="13">
        <v>7858.6200000000008</v>
      </c>
    </row>
    <row r="624" spans="1:12" ht="16.5" customHeight="1">
      <c r="A624" s="9">
        <f>ROW(상세내역[[#This Row],[순번]])-ROW(상세내역[[#Headers],[순번]])</f>
        <v>623</v>
      </c>
      <c r="B624" s="9" t="s">
        <v>732</v>
      </c>
      <c r="C624" s="32" t="s">
        <v>715</v>
      </c>
      <c r="D624" s="22" t="s">
        <v>716</v>
      </c>
      <c r="E624" s="22" t="s">
        <v>720</v>
      </c>
      <c r="F624" s="22" t="s">
        <v>721</v>
      </c>
      <c r="G624" s="23" t="s">
        <v>722</v>
      </c>
      <c r="H624" s="26">
        <v>1</v>
      </c>
      <c r="I624" s="27">
        <v>17640</v>
      </c>
      <c r="J624" s="29">
        <v>1.4999999999999999E-2</v>
      </c>
      <c r="K624" s="28">
        <v>264.59999999999997</v>
      </c>
      <c r="L624" s="13">
        <v>291.06</v>
      </c>
    </row>
    <row r="625" spans="1:12" ht="16.5" customHeight="1">
      <c r="A625" s="9">
        <f>ROW(상세내역[[#This Row],[순번]])-ROW(상세내역[[#Headers],[순번]])</f>
        <v>624</v>
      </c>
      <c r="B625" s="9" t="s">
        <v>732</v>
      </c>
      <c r="C625" s="32" t="s">
        <v>715</v>
      </c>
      <c r="D625" s="22" t="s">
        <v>716</v>
      </c>
      <c r="E625" s="22" t="s">
        <v>723</v>
      </c>
      <c r="F625" s="22" t="s">
        <v>724</v>
      </c>
      <c r="G625" s="23" t="s">
        <v>725</v>
      </c>
      <c r="H625" s="26">
        <v>33</v>
      </c>
      <c r="I625" s="27">
        <v>582120</v>
      </c>
      <c r="J625" s="29">
        <v>1.4999999999999999E-2</v>
      </c>
      <c r="K625" s="28">
        <v>8731.7999999999993</v>
      </c>
      <c r="L625" s="13">
        <v>9604.98</v>
      </c>
    </row>
    <row r="626" spans="1:12" ht="16.5" customHeight="1">
      <c r="A626" s="9">
        <f>ROW(상세내역[[#This Row],[순번]])-ROW(상세내역[[#Headers],[순번]])</f>
        <v>625</v>
      </c>
      <c r="B626" s="9" t="s">
        <v>732</v>
      </c>
      <c r="C626" s="32" t="s">
        <v>715</v>
      </c>
      <c r="D626" s="22" t="s">
        <v>716</v>
      </c>
      <c r="E626" s="22" t="s">
        <v>726</v>
      </c>
      <c r="F626" s="22" t="s">
        <v>727</v>
      </c>
      <c r="G626" s="23" t="s">
        <v>728</v>
      </c>
      <c r="H626" s="26">
        <v>4</v>
      </c>
      <c r="I626" s="27">
        <v>233560</v>
      </c>
      <c r="J626" s="29">
        <v>1.4999999999999999E-2</v>
      </c>
      <c r="K626" s="28">
        <v>3503.4</v>
      </c>
      <c r="L626" s="13">
        <v>3853.7400000000002</v>
      </c>
    </row>
    <row r="627" spans="1:12" ht="16.5" customHeight="1">
      <c r="A627" s="9">
        <f>ROW(상세내역[[#This Row],[순번]])-ROW(상세내역[[#Headers],[순번]])</f>
        <v>626</v>
      </c>
      <c r="B627" s="9" t="s">
        <v>732</v>
      </c>
      <c r="C627" s="32" t="s">
        <v>715</v>
      </c>
      <c r="D627" s="22" t="s">
        <v>716</v>
      </c>
      <c r="E627" s="22" t="s">
        <v>729</v>
      </c>
      <c r="F627" s="22" t="s">
        <v>730</v>
      </c>
      <c r="G627" s="23" t="s">
        <v>731</v>
      </c>
      <c r="H627" s="26">
        <v>9</v>
      </c>
      <c r="I627" s="27">
        <v>76140</v>
      </c>
      <c r="J627" s="29">
        <v>1.4999999999999999E-2</v>
      </c>
      <c r="K627" s="28">
        <v>1142.0999999999999</v>
      </c>
      <c r="L627" s="13">
        <v>1256.31</v>
      </c>
    </row>
    <row r="628" spans="1:12" ht="16.5" customHeight="1">
      <c r="A628" s="9">
        <f>ROW(상세내역[[#This Row],[순번]])-ROW(상세내역[[#Headers],[순번]])</f>
        <v>627</v>
      </c>
      <c r="B628" s="9" t="s">
        <v>732</v>
      </c>
      <c r="C628" s="32" t="s">
        <v>715</v>
      </c>
      <c r="D628" s="22" t="s">
        <v>716</v>
      </c>
      <c r="E628" s="22" t="s">
        <v>145</v>
      </c>
      <c r="F628" s="22" t="s">
        <v>146</v>
      </c>
      <c r="G628" s="23" t="s">
        <v>147</v>
      </c>
      <c r="H628" s="26">
        <v>3</v>
      </c>
      <c r="I628" s="27">
        <v>5850</v>
      </c>
      <c r="J628" s="29">
        <v>1.4999999999999999E-2</v>
      </c>
      <c r="K628" s="28">
        <v>87.75</v>
      </c>
      <c r="L628" s="13">
        <v>96.525000000000006</v>
      </c>
    </row>
    <row r="629" spans="1:12" ht="16.5" customHeight="1">
      <c r="A629" s="9">
        <f>ROW(상세내역[[#This Row],[순번]])-ROW(상세내역[[#Headers],[순번]])</f>
        <v>628</v>
      </c>
      <c r="B629" s="9" t="s">
        <v>732</v>
      </c>
      <c r="C629" s="32" t="s">
        <v>715</v>
      </c>
      <c r="D629" s="22" t="s">
        <v>716</v>
      </c>
      <c r="E629" s="22" t="s">
        <v>303</v>
      </c>
      <c r="F629" s="22" t="s">
        <v>304</v>
      </c>
      <c r="G629" s="23" t="s">
        <v>305</v>
      </c>
      <c r="H629" s="26">
        <v>3</v>
      </c>
      <c r="I629" s="27">
        <v>8250</v>
      </c>
      <c r="J629" s="29">
        <v>1.4999999999999999E-2</v>
      </c>
      <c r="K629" s="28">
        <v>123.75</v>
      </c>
      <c r="L629" s="13">
        <v>136.125</v>
      </c>
    </row>
    <row r="630" spans="1:12" ht="16.5" customHeight="1">
      <c r="A630" s="9">
        <f>ROW(상세내역[[#This Row],[순번]])-ROW(상세내역[[#Headers],[순번]])</f>
        <v>629</v>
      </c>
      <c r="B630" s="9" t="s">
        <v>732</v>
      </c>
      <c r="C630" s="32" t="s">
        <v>715</v>
      </c>
      <c r="D630" s="22" t="s">
        <v>716</v>
      </c>
      <c r="E630" s="22" t="s">
        <v>306</v>
      </c>
      <c r="F630" s="22" t="s">
        <v>307</v>
      </c>
      <c r="G630" s="23" t="s">
        <v>308</v>
      </c>
      <c r="H630" s="26">
        <v>3</v>
      </c>
      <c r="I630" s="27">
        <v>10830</v>
      </c>
      <c r="J630" s="29">
        <v>1.4999999999999999E-2</v>
      </c>
      <c r="K630" s="28">
        <v>162.44999999999999</v>
      </c>
      <c r="L630" s="13">
        <v>178.69499999999999</v>
      </c>
    </row>
    <row r="631" spans="1:12" ht="16.5" customHeight="1">
      <c r="A631" s="9">
        <f>ROW(상세내역[[#This Row],[순번]])-ROW(상세내역[[#Headers],[순번]])</f>
        <v>630</v>
      </c>
      <c r="B631" s="9" t="s">
        <v>732</v>
      </c>
      <c r="C631" s="32" t="s">
        <v>715</v>
      </c>
      <c r="D631" s="22" t="s">
        <v>716</v>
      </c>
      <c r="E631" s="22" t="s">
        <v>157</v>
      </c>
      <c r="F631" s="22" t="s">
        <v>158</v>
      </c>
      <c r="G631" s="23" t="s">
        <v>159</v>
      </c>
      <c r="H631" s="26">
        <v>3</v>
      </c>
      <c r="I631" s="27">
        <v>46710</v>
      </c>
      <c r="J631" s="29">
        <v>1.4999999999999999E-2</v>
      </c>
      <c r="K631" s="28">
        <v>700.65</v>
      </c>
      <c r="L631" s="13">
        <v>770.71500000000003</v>
      </c>
    </row>
    <row r="632" spans="1:12" ht="16.5" customHeight="1">
      <c r="A632" s="9">
        <f>ROW(상세내역[[#This Row],[순번]])-ROW(상세내역[[#Headers],[순번]])</f>
        <v>631</v>
      </c>
      <c r="B632" s="9" t="s">
        <v>732</v>
      </c>
      <c r="C632" s="32" t="s">
        <v>715</v>
      </c>
      <c r="D632" s="22" t="s">
        <v>716</v>
      </c>
      <c r="E632" s="22" t="s">
        <v>426</v>
      </c>
      <c r="F632" s="22" t="s">
        <v>427</v>
      </c>
      <c r="G632" s="23" t="s">
        <v>428</v>
      </c>
      <c r="H632" s="26">
        <v>3</v>
      </c>
      <c r="I632" s="27">
        <v>33570</v>
      </c>
      <c r="J632" s="29">
        <v>1.4999999999999999E-2</v>
      </c>
      <c r="K632" s="28">
        <v>503.54999999999995</v>
      </c>
      <c r="L632" s="13">
        <v>553.90499999999997</v>
      </c>
    </row>
    <row r="633" spans="1:12" ht="16.5" customHeight="1">
      <c r="A633" s="9">
        <f>ROW(상세내역[[#This Row],[순번]])-ROW(상세내역[[#Headers],[순번]])</f>
        <v>632</v>
      </c>
      <c r="B633" s="9" t="s">
        <v>732</v>
      </c>
      <c r="C633" s="32" t="s">
        <v>700</v>
      </c>
      <c r="D633" s="22" t="s">
        <v>701</v>
      </c>
      <c r="E633" s="22" t="s">
        <v>177</v>
      </c>
      <c r="F633" s="22" t="s">
        <v>178</v>
      </c>
      <c r="G633" s="23" t="s">
        <v>179</v>
      </c>
      <c r="H633" s="26">
        <v>3</v>
      </c>
      <c r="I633" s="27">
        <v>3180</v>
      </c>
      <c r="J633" s="29">
        <v>1.4999999999999999E-2</v>
      </c>
      <c r="K633" s="28">
        <v>47.699999999999996</v>
      </c>
      <c r="L633" s="13">
        <v>52.47</v>
      </c>
    </row>
    <row r="634" spans="1:12" ht="16.5" customHeight="1">
      <c r="A634" s="9">
        <f>ROW(상세내역[[#This Row],[순번]])-ROW(상세내역[[#Headers],[순번]])</f>
        <v>633</v>
      </c>
      <c r="B634" s="9" t="s">
        <v>732</v>
      </c>
      <c r="C634" s="32" t="s">
        <v>700</v>
      </c>
      <c r="D634" s="22" t="s">
        <v>701</v>
      </c>
      <c r="E634" s="22" t="s">
        <v>183</v>
      </c>
      <c r="F634" s="22" t="s">
        <v>184</v>
      </c>
      <c r="G634" s="23" t="s">
        <v>185</v>
      </c>
      <c r="H634" s="26">
        <v>3</v>
      </c>
      <c r="I634" s="27">
        <v>3180</v>
      </c>
      <c r="J634" s="29">
        <v>1.4999999999999999E-2</v>
      </c>
      <c r="K634" s="28">
        <v>47.699999999999996</v>
      </c>
      <c r="L634" s="13">
        <v>52.47</v>
      </c>
    </row>
    <row r="635" spans="1:12" ht="16.5" customHeight="1">
      <c r="A635" s="9">
        <f>ROW(상세내역[[#This Row],[순번]])-ROW(상세내역[[#Headers],[순번]])</f>
        <v>634</v>
      </c>
      <c r="B635" s="9" t="s">
        <v>732</v>
      </c>
      <c r="C635" s="32" t="s">
        <v>700</v>
      </c>
      <c r="D635" s="22" t="s">
        <v>701</v>
      </c>
      <c r="E635" s="22" t="s">
        <v>186</v>
      </c>
      <c r="F635" s="22" t="s">
        <v>187</v>
      </c>
      <c r="G635" s="23" t="s">
        <v>188</v>
      </c>
      <c r="H635" s="26">
        <v>3</v>
      </c>
      <c r="I635" s="27">
        <v>3180</v>
      </c>
      <c r="J635" s="29">
        <v>1.4999999999999999E-2</v>
      </c>
      <c r="K635" s="28">
        <v>47.699999999999996</v>
      </c>
      <c r="L635" s="13">
        <v>52.47</v>
      </c>
    </row>
    <row r="636" spans="1:12" ht="16.5" customHeight="1">
      <c r="A636" s="9">
        <f>ROW(상세내역[[#This Row],[순번]])-ROW(상세내역[[#Headers],[순번]])</f>
        <v>635</v>
      </c>
      <c r="B636" s="9" t="s">
        <v>732</v>
      </c>
      <c r="C636" s="32" t="s">
        <v>700</v>
      </c>
      <c r="D636" s="22" t="s">
        <v>701</v>
      </c>
      <c r="E636" s="22" t="s">
        <v>189</v>
      </c>
      <c r="F636" s="22" t="s">
        <v>190</v>
      </c>
      <c r="G636" s="23" t="s">
        <v>191</v>
      </c>
      <c r="H636" s="26">
        <v>3</v>
      </c>
      <c r="I636" s="27">
        <v>3180</v>
      </c>
      <c r="J636" s="29">
        <v>1.4999999999999999E-2</v>
      </c>
      <c r="K636" s="28">
        <v>47.699999999999996</v>
      </c>
      <c r="L636" s="13">
        <v>52.47</v>
      </c>
    </row>
    <row r="637" spans="1:12" ht="16.5" customHeight="1">
      <c r="A637" s="9">
        <f>ROW(상세내역[[#This Row],[순번]])-ROW(상세내역[[#Headers],[순번]])</f>
        <v>636</v>
      </c>
      <c r="B637" s="9" t="s">
        <v>732</v>
      </c>
      <c r="C637" s="32" t="s">
        <v>700</v>
      </c>
      <c r="D637" s="22" t="s">
        <v>701</v>
      </c>
      <c r="E637" s="22" t="s">
        <v>192</v>
      </c>
      <c r="F637" s="22" t="s">
        <v>193</v>
      </c>
      <c r="G637" s="23" t="s">
        <v>194</v>
      </c>
      <c r="H637" s="26">
        <v>3</v>
      </c>
      <c r="I637" s="27">
        <v>3180</v>
      </c>
      <c r="J637" s="29">
        <v>1.4999999999999999E-2</v>
      </c>
      <c r="K637" s="28">
        <v>47.699999999999996</v>
      </c>
      <c r="L637" s="13">
        <v>52.47</v>
      </c>
    </row>
    <row r="638" spans="1:12" ht="16.5" customHeight="1">
      <c r="A638" s="9">
        <f>ROW(상세내역[[#This Row],[순번]])-ROW(상세내역[[#Headers],[순번]])</f>
        <v>637</v>
      </c>
      <c r="B638" s="9" t="s">
        <v>732</v>
      </c>
      <c r="C638" s="32" t="s">
        <v>700</v>
      </c>
      <c r="D638" s="22" t="s">
        <v>701</v>
      </c>
      <c r="E638" s="22" t="s">
        <v>195</v>
      </c>
      <c r="F638" s="22" t="s">
        <v>196</v>
      </c>
      <c r="G638" s="23" t="s">
        <v>197</v>
      </c>
      <c r="H638" s="26">
        <v>4</v>
      </c>
      <c r="I638" s="27">
        <v>9320</v>
      </c>
      <c r="J638" s="29">
        <v>1.4999999999999999E-2</v>
      </c>
      <c r="K638" s="28">
        <v>139.79999999999998</v>
      </c>
      <c r="L638" s="13">
        <v>153.78</v>
      </c>
    </row>
    <row r="639" spans="1:12" ht="16.5" customHeight="1">
      <c r="A639" s="9">
        <f>ROW(상세내역[[#This Row],[순번]])-ROW(상세내역[[#Headers],[순번]])</f>
        <v>638</v>
      </c>
      <c r="B639" s="9" t="s">
        <v>732</v>
      </c>
      <c r="C639" s="32" t="s">
        <v>700</v>
      </c>
      <c r="D639" s="22" t="s">
        <v>701</v>
      </c>
      <c r="E639" s="22" t="s">
        <v>218</v>
      </c>
      <c r="F639" s="22" t="s">
        <v>219</v>
      </c>
      <c r="G639" s="23" t="s">
        <v>220</v>
      </c>
      <c r="H639" s="26">
        <v>9</v>
      </c>
      <c r="I639" s="27">
        <v>17010</v>
      </c>
      <c r="J639" s="29">
        <v>1.4999999999999999E-2</v>
      </c>
      <c r="K639" s="28">
        <v>255.14999999999998</v>
      </c>
      <c r="L639" s="13">
        <v>280.66500000000002</v>
      </c>
    </row>
    <row r="640" spans="1:12" ht="16.5" customHeight="1">
      <c r="A640" s="9">
        <f>ROW(상세내역[[#This Row],[순번]])-ROW(상세내역[[#Headers],[순번]])</f>
        <v>639</v>
      </c>
      <c r="B640" s="9" t="s">
        <v>732</v>
      </c>
      <c r="C640" s="32" t="s">
        <v>700</v>
      </c>
      <c r="D640" s="22" t="s">
        <v>701</v>
      </c>
      <c r="E640" s="22" t="s">
        <v>221</v>
      </c>
      <c r="F640" s="22" t="s">
        <v>222</v>
      </c>
      <c r="G640" s="23" t="s">
        <v>223</v>
      </c>
      <c r="H640" s="26">
        <v>9</v>
      </c>
      <c r="I640" s="27">
        <v>17460</v>
      </c>
      <c r="J640" s="29">
        <v>1.4999999999999999E-2</v>
      </c>
      <c r="K640" s="28">
        <v>261.89999999999998</v>
      </c>
      <c r="L640" s="13">
        <v>288.08999999999997</v>
      </c>
    </row>
    <row r="641" spans="1:12" ht="16.5" customHeight="1">
      <c r="A641" s="9">
        <f>ROW(상세내역[[#This Row],[순번]])-ROW(상세내역[[#Headers],[순번]])</f>
        <v>640</v>
      </c>
      <c r="B641" s="9" t="s">
        <v>732</v>
      </c>
      <c r="C641" s="32" t="s">
        <v>700</v>
      </c>
      <c r="D641" s="22" t="s">
        <v>701</v>
      </c>
      <c r="E641" s="22" t="s">
        <v>230</v>
      </c>
      <c r="F641" s="22" t="s">
        <v>231</v>
      </c>
      <c r="G641" s="23" t="s">
        <v>232</v>
      </c>
      <c r="H641" s="26">
        <v>9</v>
      </c>
      <c r="I641" s="27">
        <v>31680</v>
      </c>
      <c r="J641" s="29">
        <v>1.4999999999999999E-2</v>
      </c>
      <c r="K641" s="28">
        <v>475.2</v>
      </c>
      <c r="L641" s="13">
        <v>522.72</v>
      </c>
    </row>
    <row r="642" spans="1:12" ht="16.5" customHeight="1">
      <c r="A642" s="9">
        <f>ROW(상세내역[[#This Row],[순번]])-ROW(상세내역[[#Headers],[순번]])</f>
        <v>641</v>
      </c>
      <c r="B642" s="9" t="s">
        <v>732</v>
      </c>
      <c r="C642" s="32" t="s">
        <v>700</v>
      </c>
      <c r="D642" s="22" t="s">
        <v>701</v>
      </c>
      <c r="E642" s="22" t="s">
        <v>233</v>
      </c>
      <c r="F642" s="22" t="s">
        <v>234</v>
      </c>
      <c r="G642" s="23" t="s">
        <v>235</v>
      </c>
      <c r="H642" s="26">
        <v>11</v>
      </c>
      <c r="I642" s="27">
        <v>14410</v>
      </c>
      <c r="J642" s="29">
        <v>1.4999999999999999E-2</v>
      </c>
      <c r="K642" s="28">
        <v>216.15</v>
      </c>
      <c r="L642" s="13">
        <v>237.76500000000001</v>
      </c>
    </row>
    <row r="643" spans="1:12" ht="16.5" customHeight="1">
      <c r="A643" s="9">
        <f>ROW(상세내역[[#This Row],[순번]])-ROW(상세내역[[#Headers],[순번]])</f>
        <v>642</v>
      </c>
      <c r="B643" s="9" t="s">
        <v>732</v>
      </c>
      <c r="C643" s="32" t="s">
        <v>700</v>
      </c>
      <c r="D643" s="22" t="s">
        <v>701</v>
      </c>
      <c r="E643" s="22" t="s">
        <v>236</v>
      </c>
      <c r="F643" s="22" t="s">
        <v>237</v>
      </c>
      <c r="G643" s="23" t="s">
        <v>238</v>
      </c>
      <c r="H643" s="26">
        <v>11</v>
      </c>
      <c r="I643" s="27">
        <v>22000</v>
      </c>
      <c r="J643" s="29">
        <v>1.4999999999999999E-2</v>
      </c>
      <c r="K643" s="28">
        <v>330</v>
      </c>
      <c r="L643" s="13">
        <v>363.00000000000006</v>
      </c>
    </row>
    <row r="644" spans="1:12" ht="16.5" customHeight="1">
      <c r="A644" s="9">
        <f>ROW(상세내역[[#This Row],[순번]])-ROW(상세내역[[#Headers],[순번]])</f>
        <v>643</v>
      </c>
      <c r="B644" s="9" t="s">
        <v>732</v>
      </c>
      <c r="C644" s="32" t="s">
        <v>700</v>
      </c>
      <c r="D644" s="22" t="s">
        <v>701</v>
      </c>
      <c r="E644" s="22" t="s">
        <v>239</v>
      </c>
      <c r="F644" s="22" t="s">
        <v>240</v>
      </c>
      <c r="G644" s="23" t="s">
        <v>241</v>
      </c>
      <c r="H644" s="26">
        <v>11</v>
      </c>
      <c r="I644" s="27">
        <v>42240</v>
      </c>
      <c r="J644" s="29">
        <v>1.4999999999999999E-2</v>
      </c>
      <c r="K644" s="28">
        <v>633.6</v>
      </c>
      <c r="L644" s="13">
        <v>696.96</v>
      </c>
    </row>
    <row r="645" spans="1:12" ht="16.5" customHeight="1">
      <c r="A645" s="9">
        <f>ROW(상세내역[[#This Row],[순번]])-ROW(상세내역[[#Headers],[순번]])</f>
        <v>644</v>
      </c>
      <c r="B645" s="9" t="s">
        <v>732</v>
      </c>
      <c r="C645" s="32" t="s">
        <v>700</v>
      </c>
      <c r="D645" s="22" t="s">
        <v>701</v>
      </c>
      <c r="E645" s="22" t="s">
        <v>69</v>
      </c>
      <c r="F645" s="22" t="s">
        <v>242</v>
      </c>
      <c r="G645" s="23" t="s">
        <v>243</v>
      </c>
      <c r="H645" s="26">
        <v>9</v>
      </c>
      <c r="I645" s="27">
        <v>15390</v>
      </c>
      <c r="J645" s="29">
        <v>1.4999999999999999E-2</v>
      </c>
      <c r="K645" s="28">
        <v>230.85</v>
      </c>
      <c r="L645" s="13">
        <v>253.935</v>
      </c>
    </row>
    <row r="646" spans="1:12" ht="16.5" customHeight="1">
      <c r="A646" s="9">
        <f>ROW(상세내역[[#This Row],[순번]])-ROW(상세내역[[#Headers],[순번]])</f>
        <v>645</v>
      </c>
      <c r="B646" s="9" t="s">
        <v>732</v>
      </c>
      <c r="C646" s="32" t="s">
        <v>700</v>
      </c>
      <c r="D646" s="22" t="s">
        <v>701</v>
      </c>
      <c r="E646" s="22" t="s">
        <v>69</v>
      </c>
      <c r="F646" s="22" t="s">
        <v>853</v>
      </c>
      <c r="G646" s="23" t="s">
        <v>854</v>
      </c>
      <c r="H646" s="26">
        <v>1</v>
      </c>
      <c r="I646" s="27">
        <v>1710</v>
      </c>
      <c r="J646" s="29">
        <v>1.4999999999999999E-2</v>
      </c>
      <c r="K646" s="28">
        <v>25.65</v>
      </c>
      <c r="L646" s="13">
        <v>28.215</v>
      </c>
    </row>
    <row r="647" spans="1:12" ht="16.5" customHeight="1">
      <c r="A647" s="9">
        <f>ROW(상세내역[[#This Row],[순번]])-ROW(상세내역[[#Headers],[순번]])</f>
        <v>646</v>
      </c>
      <c r="B647" s="9" t="s">
        <v>732</v>
      </c>
      <c r="C647" s="32" t="s">
        <v>700</v>
      </c>
      <c r="D647" s="22" t="s">
        <v>701</v>
      </c>
      <c r="E647" s="22" t="s">
        <v>244</v>
      </c>
      <c r="F647" s="22" t="s">
        <v>245</v>
      </c>
      <c r="G647" s="23" t="s">
        <v>246</v>
      </c>
      <c r="H647" s="26">
        <v>6</v>
      </c>
      <c r="I647" s="27">
        <v>9360</v>
      </c>
      <c r="J647" s="29">
        <v>1.4999999999999999E-2</v>
      </c>
      <c r="K647" s="28">
        <v>140.4</v>
      </c>
      <c r="L647" s="13">
        <v>154.44000000000003</v>
      </c>
    </row>
    <row r="648" spans="1:12" ht="16.5" customHeight="1">
      <c r="A648" s="9">
        <f>ROW(상세내역[[#This Row],[순번]])-ROW(상세내역[[#Headers],[순번]])</f>
        <v>647</v>
      </c>
      <c r="B648" s="9" t="s">
        <v>732</v>
      </c>
      <c r="C648" s="32" t="s">
        <v>700</v>
      </c>
      <c r="D648" s="22" t="s">
        <v>701</v>
      </c>
      <c r="E648" s="22" t="s">
        <v>247</v>
      </c>
      <c r="F648" s="22" t="s">
        <v>248</v>
      </c>
      <c r="G648" s="23" t="s">
        <v>249</v>
      </c>
      <c r="H648" s="26">
        <v>10</v>
      </c>
      <c r="I648" s="27">
        <v>22000</v>
      </c>
      <c r="J648" s="29">
        <v>1.4999999999999999E-2</v>
      </c>
      <c r="K648" s="28">
        <v>330</v>
      </c>
      <c r="L648" s="13">
        <v>363.00000000000006</v>
      </c>
    </row>
    <row r="649" spans="1:12" ht="16.5" customHeight="1">
      <c r="A649" s="9">
        <f>ROW(상세내역[[#This Row],[순번]])-ROW(상세내역[[#Headers],[순번]])</f>
        <v>648</v>
      </c>
      <c r="B649" s="9" t="s">
        <v>732</v>
      </c>
      <c r="C649" s="32" t="s">
        <v>700</v>
      </c>
      <c r="D649" s="22" t="s">
        <v>701</v>
      </c>
      <c r="E649" s="22" t="s">
        <v>253</v>
      </c>
      <c r="F649" s="22" t="s">
        <v>254</v>
      </c>
      <c r="G649" s="23" t="s">
        <v>255</v>
      </c>
      <c r="H649" s="26">
        <v>12</v>
      </c>
      <c r="I649" s="27">
        <v>19200</v>
      </c>
      <c r="J649" s="29">
        <v>1.4999999999999999E-2</v>
      </c>
      <c r="K649" s="28">
        <v>288</v>
      </c>
      <c r="L649" s="13">
        <v>316.8</v>
      </c>
    </row>
    <row r="650" spans="1:12" ht="16.5" customHeight="1">
      <c r="A650" s="9">
        <f>ROW(상세내역[[#This Row],[순번]])-ROW(상세내역[[#Headers],[순번]])</f>
        <v>649</v>
      </c>
      <c r="B650" s="9" t="s">
        <v>732</v>
      </c>
      <c r="C650" s="32" t="s">
        <v>700</v>
      </c>
      <c r="D650" s="22" t="s">
        <v>701</v>
      </c>
      <c r="E650" s="22" t="s">
        <v>256</v>
      </c>
      <c r="F650" s="22" t="s">
        <v>257</v>
      </c>
      <c r="G650" s="23" t="s">
        <v>258</v>
      </c>
      <c r="H650" s="26">
        <v>11</v>
      </c>
      <c r="I650" s="27">
        <v>71500</v>
      </c>
      <c r="J650" s="29">
        <v>1.4999999999999999E-2</v>
      </c>
      <c r="K650" s="28">
        <v>1072.5</v>
      </c>
      <c r="L650" s="13">
        <v>1179.75</v>
      </c>
    </row>
    <row r="651" spans="1:12" ht="16.5" customHeight="1">
      <c r="A651" s="9">
        <f>ROW(상세내역[[#This Row],[순번]])-ROW(상세내역[[#Headers],[순번]])</f>
        <v>650</v>
      </c>
      <c r="B651" s="9" t="s">
        <v>732</v>
      </c>
      <c r="C651" s="32" t="s">
        <v>700</v>
      </c>
      <c r="D651" s="22" t="s">
        <v>701</v>
      </c>
      <c r="E651" s="22" t="s">
        <v>259</v>
      </c>
      <c r="F651" s="22" t="s">
        <v>260</v>
      </c>
      <c r="G651" s="23" t="s">
        <v>261</v>
      </c>
      <c r="H651" s="26">
        <v>9</v>
      </c>
      <c r="I651" s="27">
        <v>58770</v>
      </c>
      <c r="J651" s="29">
        <v>1.4999999999999999E-2</v>
      </c>
      <c r="K651" s="28">
        <v>881.55</v>
      </c>
      <c r="L651" s="13">
        <v>969.70500000000004</v>
      </c>
    </row>
    <row r="652" spans="1:12" ht="16.5" customHeight="1">
      <c r="A652" s="9">
        <f>ROW(상세내역[[#This Row],[순번]])-ROW(상세내역[[#Headers],[순번]])</f>
        <v>651</v>
      </c>
      <c r="B652" s="9" t="s">
        <v>732</v>
      </c>
      <c r="C652" s="32" t="s">
        <v>700</v>
      </c>
      <c r="D652" s="22" t="s">
        <v>701</v>
      </c>
      <c r="E652" s="22" t="s">
        <v>265</v>
      </c>
      <c r="F652" s="22" t="s">
        <v>266</v>
      </c>
      <c r="G652" s="23" t="s">
        <v>267</v>
      </c>
      <c r="H652" s="26">
        <v>1</v>
      </c>
      <c r="I652" s="27">
        <v>1680</v>
      </c>
      <c r="J652" s="29">
        <v>1.4999999999999999E-2</v>
      </c>
      <c r="K652" s="28">
        <v>25.2</v>
      </c>
      <c r="L652" s="13">
        <v>27.720000000000002</v>
      </c>
    </row>
    <row r="653" spans="1:12" ht="16.5" customHeight="1">
      <c r="A653" s="9">
        <f>ROW(상세내역[[#This Row],[순번]])-ROW(상세내역[[#Headers],[순번]])</f>
        <v>652</v>
      </c>
      <c r="B653" s="9" t="s">
        <v>732</v>
      </c>
      <c r="C653" s="32" t="s">
        <v>700</v>
      </c>
      <c r="D653" s="22" t="s">
        <v>701</v>
      </c>
      <c r="E653" s="22" t="s">
        <v>274</v>
      </c>
      <c r="F653" s="22" t="s">
        <v>275</v>
      </c>
      <c r="G653" s="23" t="s">
        <v>276</v>
      </c>
      <c r="H653" s="26">
        <v>1</v>
      </c>
      <c r="I653" s="27">
        <v>1680</v>
      </c>
      <c r="J653" s="29">
        <v>1.4999999999999999E-2</v>
      </c>
      <c r="K653" s="28">
        <v>25.2</v>
      </c>
      <c r="L653" s="13">
        <v>27.720000000000002</v>
      </c>
    </row>
    <row r="654" spans="1:12" ht="16.5" customHeight="1">
      <c r="A654" s="9">
        <f>ROW(상세내역[[#This Row],[순번]])-ROW(상세내역[[#Headers],[순번]])</f>
        <v>653</v>
      </c>
      <c r="B654" s="9" t="s">
        <v>732</v>
      </c>
      <c r="C654" s="32" t="s">
        <v>700</v>
      </c>
      <c r="D654" s="22" t="s">
        <v>701</v>
      </c>
      <c r="E654" s="22" t="s">
        <v>280</v>
      </c>
      <c r="F654" s="22" t="s">
        <v>315</v>
      </c>
      <c r="G654" s="23" t="s">
        <v>434</v>
      </c>
      <c r="H654" s="26">
        <v>10</v>
      </c>
      <c r="I654" s="27">
        <v>74400</v>
      </c>
      <c r="J654" s="29">
        <v>1.4999999999999999E-2</v>
      </c>
      <c r="K654" s="28">
        <v>1116</v>
      </c>
      <c r="L654" s="13">
        <v>1227.6000000000001</v>
      </c>
    </row>
    <row r="655" spans="1:12" ht="16.5" customHeight="1">
      <c r="A655" s="9">
        <f>ROW(상세내역[[#This Row],[순번]])-ROW(상세내역[[#Headers],[순번]])</f>
        <v>654</v>
      </c>
      <c r="B655" s="9" t="s">
        <v>732</v>
      </c>
      <c r="C655" s="32" t="s">
        <v>700</v>
      </c>
      <c r="D655" s="22" t="s">
        <v>701</v>
      </c>
      <c r="E655" s="22" t="s">
        <v>571</v>
      </c>
      <c r="F655" s="22" t="s">
        <v>572</v>
      </c>
      <c r="G655" s="23" t="s">
        <v>573</v>
      </c>
      <c r="H655" s="26">
        <v>4</v>
      </c>
      <c r="I655" s="27">
        <v>45640</v>
      </c>
      <c r="J655" s="29">
        <v>1.4999999999999999E-2</v>
      </c>
      <c r="K655" s="28">
        <v>684.6</v>
      </c>
      <c r="L655" s="13">
        <v>753.06000000000006</v>
      </c>
    </row>
    <row r="656" spans="1:12" ht="16.5" customHeight="1">
      <c r="A656" s="9">
        <f>ROW(상세내역[[#This Row],[순번]])-ROW(상세내역[[#Headers],[순번]])</f>
        <v>655</v>
      </c>
      <c r="B656" s="9" t="s">
        <v>732</v>
      </c>
      <c r="C656" s="32" t="s">
        <v>700</v>
      </c>
      <c r="D656" s="22" t="s">
        <v>701</v>
      </c>
      <c r="E656" s="22" t="s">
        <v>285</v>
      </c>
      <c r="F656" s="22" t="s">
        <v>286</v>
      </c>
      <c r="G656" s="23" t="s">
        <v>287</v>
      </c>
      <c r="H656" s="26">
        <v>4</v>
      </c>
      <c r="I656" s="27">
        <v>45640</v>
      </c>
      <c r="J656" s="29">
        <v>1.4999999999999999E-2</v>
      </c>
      <c r="K656" s="28">
        <v>684.6</v>
      </c>
      <c r="L656" s="13">
        <v>753.06000000000006</v>
      </c>
    </row>
    <row r="657" spans="1:12" ht="16.5" customHeight="1">
      <c r="A657" s="9">
        <f>ROW(상세내역[[#This Row],[순번]])-ROW(상세내역[[#Headers],[순번]])</f>
        <v>656</v>
      </c>
      <c r="B657" s="9" t="s">
        <v>732</v>
      </c>
      <c r="C657" s="32" t="s">
        <v>700</v>
      </c>
      <c r="D657" s="22" t="s">
        <v>701</v>
      </c>
      <c r="E657" s="22" t="s">
        <v>288</v>
      </c>
      <c r="F657" s="22" t="s">
        <v>289</v>
      </c>
      <c r="G657" s="23" t="s">
        <v>290</v>
      </c>
      <c r="H657" s="26">
        <v>4</v>
      </c>
      <c r="I657" s="27">
        <v>63400</v>
      </c>
      <c r="J657" s="29">
        <v>1.4999999999999999E-2</v>
      </c>
      <c r="K657" s="28">
        <v>951</v>
      </c>
      <c r="L657" s="13">
        <v>1046.1000000000001</v>
      </c>
    </row>
    <row r="658" spans="1:12" ht="16.5" customHeight="1">
      <c r="A658" s="9">
        <f>ROW(상세내역[[#This Row],[순번]])-ROW(상세내역[[#Headers],[순번]])</f>
        <v>657</v>
      </c>
      <c r="B658" s="9" t="s">
        <v>732</v>
      </c>
      <c r="C658" s="32" t="s">
        <v>700</v>
      </c>
      <c r="D658" s="22" t="s">
        <v>701</v>
      </c>
      <c r="E658" s="22" t="s">
        <v>531</v>
      </c>
      <c r="F658" s="22" t="s">
        <v>532</v>
      </c>
      <c r="G658" s="23" t="s">
        <v>533</v>
      </c>
      <c r="H658" s="26">
        <v>5</v>
      </c>
      <c r="I658" s="27">
        <v>14200</v>
      </c>
      <c r="J658" s="29">
        <v>1.4999999999999999E-2</v>
      </c>
      <c r="K658" s="28">
        <v>213</v>
      </c>
      <c r="L658" s="13">
        <v>234.3</v>
      </c>
    </row>
    <row r="659" spans="1:12" ht="16.5" customHeight="1">
      <c r="A659" s="9">
        <f>ROW(상세내역[[#This Row],[순번]])-ROW(상세내역[[#Headers],[순번]])</f>
        <v>658</v>
      </c>
      <c r="B659" s="9" t="s">
        <v>732</v>
      </c>
      <c r="C659" s="32" t="s">
        <v>700</v>
      </c>
      <c r="D659" s="22" t="s">
        <v>701</v>
      </c>
      <c r="E659" s="22" t="s">
        <v>151</v>
      </c>
      <c r="F659" s="22" t="s">
        <v>152</v>
      </c>
      <c r="G659" s="23" t="s">
        <v>153</v>
      </c>
      <c r="H659" s="26">
        <v>8</v>
      </c>
      <c r="I659" s="27">
        <v>100560</v>
      </c>
      <c r="J659" s="29">
        <v>1.4999999999999999E-2</v>
      </c>
      <c r="K659" s="28">
        <v>1508.3999999999999</v>
      </c>
      <c r="L659" s="13">
        <v>1659.24</v>
      </c>
    </row>
    <row r="660" spans="1:12" ht="16.5" customHeight="1">
      <c r="A660" s="9">
        <f>ROW(상세내역[[#This Row],[순번]])-ROW(상세내역[[#Headers],[순번]])</f>
        <v>659</v>
      </c>
      <c r="B660" s="9" t="s">
        <v>732</v>
      </c>
      <c r="C660" s="32" t="s">
        <v>700</v>
      </c>
      <c r="D660" s="22" t="s">
        <v>701</v>
      </c>
      <c r="E660" s="22" t="s">
        <v>154</v>
      </c>
      <c r="F660" s="22" t="s">
        <v>155</v>
      </c>
      <c r="G660" s="23" t="s">
        <v>156</v>
      </c>
      <c r="H660" s="26">
        <v>7</v>
      </c>
      <c r="I660" s="27">
        <v>93730</v>
      </c>
      <c r="J660" s="29">
        <v>1.4999999999999999E-2</v>
      </c>
      <c r="K660" s="28">
        <v>1405.95</v>
      </c>
      <c r="L660" s="13">
        <v>1546.5450000000001</v>
      </c>
    </row>
    <row r="661" spans="1:12" ht="16.5" customHeight="1">
      <c r="A661" s="9">
        <f>ROW(상세내역[[#This Row],[순번]])-ROW(상세내역[[#Headers],[순번]])</f>
        <v>660</v>
      </c>
      <c r="B661" s="9" t="s">
        <v>732</v>
      </c>
      <c r="C661" s="32" t="s">
        <v>506</v>
      </c>
      <c r="D661" s="22" t="s">
        <v>507</v>
      </c>
      <c r="E661" s="22" t="s">
        <v>177</v>
      </c>
      <c r="F661" s="22" t="s">
        <v>178</v>
      </c>
      <c r="G661" s="23" t="s">
        <v>179</v>
      </c>
      <c r="H661" s="26">
        <v>14</v>
      </c>
      <c r="I661" s="27">
        <v>14840</v>
      </c>
      <c r="J661" s="29">
        <v>1.4999999999999999E-2</v>
      </c>
      <c r="K661" s="28">
        <v>222.6</v>
      </c>
      <c r="L661" s="13">
        <v>244.86</v>
      </c>
    </row>
    <row r="662" spans="1:12" ht="16.5" customHeight="1">
      <c r="A662" s="9">
        <f>ROW(상세내역[[#This Row],[순번]])-ROW(상세내역[[#Headers],[순번]])</f>
        <v>661</v>
      </c>
      <c r="B662" s="9" t="s">
        <v>732</v>
      </c>
      <c r="C662" s="32" t="s">
        <v>506</v>
      </c>
      <c r="D662" s="22" t="s">
        <v>507</v>
      </c>
      <c r="E662" s="22" t="s">
        <v>183</v>
      </c>
      <c r="F662" s="22" t="s">
        <v>184</v>
      </c>
      <c r="G662" s="23" t="s">
        <v>185</v>
      </c>
      <c r="H662" s="26">
        <v>10</v>
      </c>
      <c r="I662" s="27">
        <v>10600</v>
      </c>
      <c r="J662" s="29">
        <v>1.4999999999999999E-2</v>
      </c>
      <c r="K662" s="28">
        <v>159</v>
      </c>
      <c r="L662" s="13">
        <v>174.9</v>
      </c>
    </row>
    <row r="663" spans="1:12" ht="16.5" customHeight="1">
      <c r="A663" s="9">
        <f>ROW(상세내역[[#This Row],[순번]])-ROW(상세내역[[#Headers],[순번]])</f>
        <v>662</v>
      </c>
      <c r="B663" s="9" t="s">
        <v>732</v>
      </c>
      <c r="C663" s="32" t="s">
        <v>506</v>
      </c>
      <c r="D663" s="22" t="s">
        <v>507</v>
      </c>
      <c r="E663" s="22" t="s">
        <v>186</v>
      </c>
      <c r="F663" s="22" t="s">
        <v>187</v>
      </c>
      <c r="G663" s="23" t="s">
        <v>188</v>
      </c>
      <c r="H663" s="26">
        <v>10</v>
      </c>
      <c r="I663" s="27">
        <v>10600</v>
      </c>
      <c r="J663" s="29">
        <v>1.4999999999999999E-2</v>
      </c>
      <c r="K663" s="28">
        <v>159</v>
      </c>
      <c r="L663" s="13">
        <v>174.9</v>
      </c>
    </row>
    <row r="664" spans="1:12" ht="16.5" customHeight="1">
      <c r="A664" s="9">
        <f>ROW(상세내역[[#This Row],[순번]])-ROW(상세내역[[#Headers],[순번]])</f>
        <v>663</v>
      </c>
      <c r="B664" s="9" t="s">
        <v>732</v>
      </c>
      <c r="C664" s="32" t="s">
        <v>506</v>
      </c>
      <c r="D664" s="22" t="s">
        <v>507</v>
      </c>
      <c r="E664" s="22" t="s">
        <v>189</v>
      </c>
      <c r="F664" s="22" t="s">
        <v>190</v>
      </c>
      <c r="G664" s="23" t="s">
        <v>191</v>
      </c>
      <c r="H664" s="26">
        <v>10</v>
      </c>
      <c r="I664" s="27">
        <v>10600</v>
      </c>
      <c r="J664" s="29">
        <v>1.4999999999999999E-2</v>
      </c>
      <c r="K664" s="28">
        <v>159</v>
      </c>
      <c r="L664" s="13">
        <v>174.9</v>
      </c>
    </row>
    <row r="665" spans="1:12" ht="16.5" customHeight="1">
      <c r="A665" s="9">
        <f>ROW(상세내역[[#This Row],[순번]])-ROW(상세내역[[#Headers],[순번]])</f>
        <v>664</v>
      </c>
      <c r="B665" s="9" t="s">
        <v>732</v>
      </c>
      <c r="C665" s="32" t="s">
        <v>506</v>
      </c>
      <c r="D665" s="22" t="s">
        <v>507</v>
      </c>
      <c r="E665" s="22" t="s">
        <v>192</v>
      </c>
      <c r="F665" s="22" t="s">
        <v>193</v>
      </c>
      <c r="G665" s="23" t="s">
        <v>194</v>
      </c>
      <c r="H665" s="26">
        <v>10</v>
      </c>
      <c r="I665" s="27">
        <v>10600</v>
      </c>
      <c r="J665" s="29">
        <v>1.4999999999999999E-2</v>
      </c>
      <c r="K665" s="28">
        <v>159</v>
      </c>
      <c r="L665" s="13">
        <v>174.9</v>
      </c>
    </row>
    <row r="666" spans="1:12" ht="16.5" customHeight="1">
      <c r="A666" s="9">
        <f>ROW(상세내역[[#This Row],[순번]])-ROW(상세내역[[#Headers],[순번]])</f>
        <v>665</v>
      </c>
      <c r="B666" s="9" t="s">
        <v>732</v>
      </c>
      <c r="C666" s="32" t="s">
        <v>506</v>
      </c>
      <c r="D666" s="22" t="s">
        <v>507</v>
      </c>
      <c r="E666" s="22" t="s">
        <v>508</v>
      </c>
      <c r="F666" s="22" t="s">
        <v>509</v>
      </c>
      <c r="G666" s="23" t="s">
        <v>510</v>
      </c>
      <c r="H666" s="26">
        <v>5</v>
      </c>
      <c r="I666" s="27">
        <v>9600</v>
      </c>
      <c r="J666" s="29">
        <v>1.4999999999999999E-2</v>
      </c>
      <c r="K666" s="28">
        <v>144</v>
      </c>
      <c r="L666" s="13">
        <v>158.4</v>
      </c>
    </row>
    <row r="667" spans="1:12" ht="16.5" customHeight="1">
      <c r="A667" s="9">
        <f>ROW(상세내역[[#This Row],[순번]])-ROW(상세내역[[#Headers],[순번]])</f>
        <v>666</v>
      </c>
      <c r="B667" s="9" t="s">
        <v>732</v>
      </c>
      <c r="C667" s="32" t="s">
        <v>506</v>
      </c>
      <c r="D667" s="22" t="s">
        <v>507</v>
      </c>
      <c r="E667" s="22" t="s">
        <v>210</v>
      </c>
      <c r="F667" s="22" t="s">
        <v>211</v>
      </c>
      <c r="G667" s="23" t="s">
        <v>212</v>
      </c>
      <c r="H667" s="26">
        <v>9</v>
      </c>
      <c r="I667" s="27">
        <v>11700</v>
      </c>
      <c r="J667" s="29">
        <v>1.4999999999999999E-2</v>
      </c>
      <c r="K667" s="28">
        <v>175.5</v>
      </c>
      <c r="L667" s="13">
        <v>193.05</v>
      </c>
    </row>
    <row r="668" spans="1:12" ht="16.5" customHeight="1">
      <c r="A668" s="9">
        <f>ROW(상세내역[[#This Row],[순번]])-ROW(상세내역[[#Headers],[순번]])</f>
        <v>667</v>
      </c>
      <c r="B668" s="9" t="s">
        <v>732</v>
      </c>
      <c r="C668" s="32" t="s">
        <v>506</v>
      </c>
      <c r="D668" s="22" t="s">
        <v>507</v>
      </c>
      <c r="E668" s="22" t="s">
        <v>218</v>
      </c>
      <c r="F668" s="22" t="s">
        <v>219</v>
      </c>
      <c r="G668" s="23" t="s">
        <v>220</v>
      </c>
      <c r="H668" s="26">
        <v>10</v>
      </c>
      <c r="I668" s="27">
        <v>18900</v>
      </c>
      <c r="J668" s="29">
        <v>1.4999999999999999E-2</v>
      </c>
      <c r="K668" s="28">
        <v>283.5</v>
      </c>
      <c r="L668" s="13">
        <v>311.85000000000002</v>
      </c>
    </row>
    <row r="669" spans="1:12" ht="16.5" customHeight="1">
      <c r="A669" s="9">
        <f>ROW(상세내역[[#This Row],[순번]])-ROW(상세내역[[#Headers],[순번]])</f>
        <v>668</v>
      </c>
      <c r="B669" s="9" t="s">
        <v>732</v>
      </c>
      <c r="C669" s="32" t="s">
        <v>506</v>
      </c>
      <c r="D669" s="22" t="s">
        <v>507</v>
      </c>
      <c r="E669" s="22" t="s">
        <v>221</v>
      </c>
      <c r="F669" s="22" t="s">
        <v>222</v>
      </c>
      <c r="G669" s="23" t="s">
        <v>223</v>
      </c>
      <c r="H669" s="26">
        <v>10</v>
      </c>
      <c r="I669" s="27">
        <v>19400</v>
      </c>
      <c r="J669" s="29">
        <v>1.4999999999999999E-2</v>
      </c>
      <c r="K669" s="28">
        <v>291</v>
      </c>
      <c r="L669" s="13">
        <v>320.10000000000002</v>
      </c>
    </row>
    <row r="670" spans="1:12" ht="16.5" customHeight="1">
      <c r="A670" s="9">
        <f>ROW(상세내역[[#This Row],[순번]])-ROW(상세내역[[#Headers],[순번]])</f>
        <v>669</v>
      </c>
      <c r="B670" s="9" t="s">
        <v>732</v>
      </c>
      <c r="C670" s="32" t="s">
        <v>506</v>
      </c>
      <c r="D670" s="22" t="s">
        <v>507</v>
      </c>
      <c r="E670" s="22" t="s">
        <v>227</v>
      </c>
      <c r="F670" s="22" t="s">
        <v>228</v>
      </c>
      <c r="G670" s="23" t="s">
        <v>229</v>
      </c>
      <c r="H670" s="26">
        <v>11</v>
      </c>
      <c r="I670" s="27">
        <v>17820</v>
      </c>
      <c r="J670" s="29">
        <v>1.4999999999999999E-2</v>
      </c>
      <c r="K670" s="28">
        <v>267.3</v>
      </c>
      <c r="L670" s="13">
        <v>294.03000000000003</v>
      </c>
    </row>
    <row r="671" spans="1:12" ht="16.5" customHeight="1">
      <c r="A671" s="9">
        <f>ROW(상세내역[[#This Row],[순번]])-ROW(상세내역[[#Headers],[순번]])</f>
        <v>670</v>
      </c>
      <c r="B671" s="9" t="s">
        <v>732</v>
      </c>
      <c r="C671" s="32" t="s">
        <v>506</v>
      </c>
      <c r="D671" s="22" t="s">
        <v>507</v>
      </c>
      <c r="E671" s="22" t="s">
        <v>416</v>
      </c>
      <c r="F671" s="22" t="s">
        <v>417</v>
      </c>
      <c r="G671" s="23" t="s">
        <v>418</v>
      </c>
      <c r="H671" s="26">
        <v>9</v>
      </c>
      <c r="I671" s="27">
        <v>10710</v>
      </c>
      <c r="J671" s="29">
        <v>1.4999999999999999E-2</v>
      </c>
      <c r="K671" s="28">
        <v>160.65</v>
      </c>
      <c r="L671" s="13">
        <v>176.71500000000003</v>
      </c>
    </row>
    <row r="672" spans="1:12" ht="16.5" customHeight="1">
      <c r="A672" s="9">
        <f>ROW(상세내역[[#This Row],[순번]])-ROW(상세내역[[#Headers],[순번]])</f>
        <v>671</v>
      </c>
      <c r="B672" s="9" t="s">
        <v>732</v>
      </c>
      <c r="C672" s="32" t="s">
        <v>506</v>
      </c>
      <c r="D672" s="22" t="s">
        <v>507</v>
      </c>
      <c r="E672" s="22" t="s">
        <v>239</v>
      </c>
      <c r="F672" s="22" t="s">
        <v>240</v>
      </c>
      <c r="G672" s="23" t="s">
        <v>241</v>
      </c>
      <c r="H672" s="26">
        <v>1</v>
      </c>
      <c r="I672" s="27">
        <v>3840</v>
      </c>
      <c r="J672" s="29">
        <v>1.4999999999999999E-2</v>
      </c>
      <c r="K672" s="28">
        <v>57.599999999999994</v>
      </c>
      <c r="L672" s="13">
        <v>63.36</v>
      </c>
    </row>
    <row r="673" spans="1:12" ht="16.5" customHeight="1">
      <c r="A673" s="9">
        <f>ROW(상세내역[[#This Row],[순번]])-ROW(상세내역[[#Headers],[순번]])</f>
        <v>672</v>
      </c>
      <c r="B673" s="9" t="s">
        <v>732</v>
      </c>
      <c r="C673" s="32" t="s">
        <v>506</v>
      </c>
      <c r="D673" s="22" t="s">
        <v>507</v>
      </c>
      <c r="E673" s="22" t="s">
        <v>69</v>
      </c>
      <c r="F673" s="22" t="s">
        <v>242</v>
      </c>
      <c r="G673" s="23" t="s">
        <v>243</v>
      </c>
      <c r="H673" s="26">
        <v>3</v>
      </c>
      <c r="I673" s="27">
        <v>5130</v>
      </c>
      <c r="J673" s="29">
        <v>1.4999999999999999E-2</v>
      </c>
      <c r="K673" s="28">
        <v>76.95</v>
      </c>
      <c r="L673" s="13">
        <v>84.64500000000001</v>
      </c>
    </row>
    <row r="674" spans="1:12" ht="16.5" customHeight="1">
      <c r="A674" s="9">
        <f>ROW(상세내역[[#This Row],[순번]])-ROW(상세내역[[#Headers],[순번]])</f>
        <v>673</v>
      </c>
      <c r="B674" s="9" t="s">
        <v>732</v>
      </c>
      <c r="C674" s="32" t="s">
        <v>506</v>
      </c>
      <c r="D674" s="22" t="s">
        <v>507</v>
      </c>
      <c r="E674" s="22" t="s">
        <v>244</v>
      </c>
      <c r="F674" s="22" t="s">
        <v>245</v>
      </c>
      <c r="G674" s="23" t="s">
        <v>246</v>
      </c>
      <c r="H674" s="26">
        <v>11</v>
      </c>
      <c r="I674" s="27">
        <v>17160</v>
      </c>
      <c r="J674" s="29">
        <v>1.4999999999999999E-2</v>
      </c>
      <c r="K674" s="28">
        <v>257.39999999999998</v>
      </c>
      <c r="L674" s="13">
        <v>283.14</v>
      </c>
    </row>
    <row r="675" spans="1:12" ht="16.5" customHeight="1">
      <c r="A675" s="9">
        <f>ROW(상세내역[[#This Row],[순번]])-ROW(상세내역[[#Headers],[순번]])</f>
        <v>674</v>
      </c>
      <c r="B675" s="9" t="s">
        <v>732</v>
      </c>
      <c r="C675" s="32" t="s">
        <v>506</v>
      </c>
      <c r="D675" s="22" t="s">
        <v>507</v>
      </c>
      <c r="E675" s="22" t="s">
        <v>247</v>
      </c>
      <c r="F675" s="22" t="s">
        <v>248</v>
      </c>
      <c r="G675" s="23" t="s">
        <v>249</v>
      </c>
      <c r="H675" s="26">
        <v>8</v>
      </c>
      <c r="I675" s="27">
        <v>17600</v>
      </c>
      <c r="J675" s="29">
        <v>1.4999999999999999E-2</v>
      </c>
      <c r="K675" s="28">
        <v>264</v>
      </c>
      <c r="L675" s="13">
        <v>290.40000000000003</v>
      </c>
    </row>
    <row r="676" spans="1:12" ht="16.5" customHeight="1">
      <c r="A676" s="9">
        <f>ROW(상세내역[[#This Row],[순번]])-ROW(상세내역[[#Headers],[순번]])</f>
        <v>675</v>
      </c>
      <c r="B676" s="9" t="s">
        <v>732</v>
      </c>
      <c r="C676" s="32" t="s">
        <v>506</v>
      </c>
      <c r="D676" s="22" t="s">
        <v>507</v>
      </c>
      <c r="E676" s="22" t="s">
        <v>75</v>
      </c>
      <c r="F676" s="22" t="s">
        <v>76</v>
      </c>
      <c r="G676" s="23" t="s">
        <v>77</v>
      </c>
      <c r="H676" s="26">
        <v>2</v>
      </c>
      <c r="I676" s="27">
        <v>5780</v>
      </c>
      <c r="J676" s="29">
        <v>1.4999999999999999E-2</v>
      </c>
      <c r="K676" s="28">
        <v>86.7</v>
      </c>
      <c r="L676" s="13">
        <v>95.37</v>
      </c>
    </row>
    <row r="677" spans="1:12" ht="16.5" customHeight="1">
      <c r="A677" s="9">
        <f>ROW(상세내역[[#This Row],[순번]])-ROW(상세내역[[#Headers],[순번]])</f>
        <v>676</v>
      </c>
      <c r="B677" s="9" t="s">
        <v>732</v>
      </c>
      <c r="C677" s="32" t="s">
        <v>506</v>
      </c>
      <c r="D677" s="22" t="s">
        <v>507</v>
      </c>
      <c r="E677" s="22" t="s">
        <v>253</v>
      </c>
      <c r="F677" s="22" t="s">
        <v>254</v>
      </c>
      <c r="G677" s="23" t="s">
        <v>255</v>
      </c>
      <c r="H677" s="26">
        <v>1</v>
      </c>
      <c r="I677" s="27">
        <v>1600</v>
      </c>
      <c r="J677" s="29">
        <v>1.4999999999999999E-2</v>
      </c>
      <c r="K677" s="28">
        <v>24</v>
      </c>
      <c r="L677" s="13">
        <v>26.400000000000002</v>
      </c>
    </row>
    <row r="678" spans="1:12" ht="16.5" customHeight="1">
      <c r="A678" s="9">
        <f>ROW(상세내역[[#This Row],[순번]])-ROW(상세내역[[#Headers],[순번]])</f>
        <v>677</v>
      </c>
      <c r="B678" s="9" t="s">
        <v>732</v>
      </c>
      <c r="C678" s="32" t="s">
        <v>506</v>
      </c>
      <c r="D678" s="22" t="s">
        <v>507</v>
      </c>
      <c r="E678" s="22" t="s">
        <v>256</v>
      </c>
      <c r="F678" s="22" t="s">
        <v>257</v>
      </c>
      <c r="G678" s="23" t="s">
        <v>258</v>
      </c>
      <c r="H678" s="26">
        <v>1</v>
      </c>
      <c r="I678" s="27">
        <v>6500</v>
      </c>
      <c r="J678" s="29">
        <v>1.4999999999999999E-2</v>
      </c>
      <c r="K678" s="28">
        <v>97.5</v>
      </c>
      <c r="L678" s="13">
        <v>107.25000000000001</v>
      </c>
    </row>
    <row r="679" spans="1:12" ht="16.5" customHeight="1">
      <c r="A679" s="9">
        <f>ROW(상세내역[[#This Row],[순번]])-ROW(상세내역[[#Headers],[순번]])</f>
        <v>678</v>
      </c>
      <c r="B679" s="9" t="s">
        <v>732</v>
      </c>
      <c r="C679" s="32" t="s">
        <v>506</v>
      </c>
      <c r="D679" s="22" t="s">
        <v>507</v>
      </c>
      <c r="E679" s="22" t="s">
        <v>259</v>
      </c>
      <c r="F679" s="22" t="s">
        <v>260</v>
      </c>
      <c r="G679" s="23" t="s">
        <v>261</v>
      </c>
      <c r="H679" s="26">
        <v>1</v>
      </c>
      <c r="I679" s="27">
        <v>6530</v>
      </c>
      <c r="J679" s="29">
        <v>1.4999999999999999E-2</v>
      </c>
      <c r="K679" s="28">
        <v>97.95</v>
      </c>
      <c r="L679" s="13">
        <v>107.74500000000002</v>
      </c>
    </row>
    <row r="680" spans="1:12" ht="16.5" customHeight="1">
      <c r="A680" s="9">
        <f>ROW(상세내역[[#This Row],[순번]])-ROW(상세내역[[#Headers],[순번]])</f>
        <v>679</v>
      </c>
      <c r="B680" s="9" t="s">
        <v>732</v>
      </c>
      <c r="C680" s="32" t="s">
        <v>506</v>
      </c>
      <c r="D680" s="22" t="s">
        <v>507</v>
      </c>
      <c r="E680" s="22" t="s">
        <v>274</v>
      </c>
      <c r="F680" s="22" t="s">
        <v>275</v>
      </c>
      <c r="G680" s="23" t="s">
        <v>276</v>
      </c>
      <c r="H680" s="26">
        <v>1</v>
      </c>
      <c r="I680" s="27">
        <v>1680</v>
      </c>
      <c r="J680" s="29">
        <v>1.4999999999999999E-2</v>
      </c>
      <c r="K680" s="28">
        <v>25.2</v>
      </c>
      <c r="L680" s="13">
        <v>27.720000000000002</v>
      </c>
    </row>
    <row r="681" spans="1:12" ht="16.5" customHeight="1">
      <c r="A681" s="9">
        <f>ROW(상세내역[[#This Row],[순번]])-ROW(상세내역[[#Headers],[순번]])</f>
        <v>680</v>
      </c>
      <c r="B681" s="9" t="s">
        <v>732</v>
      </c>
      <c r="C681" s="32" t="s">
        <v>506</v>
      </c>
      <c r="D681" s="22" t="s">
        <v>507</v>
      </c>
      <c r="E681" s="22" t="s">
        <v>277</v>
      </c>
      <c r="F681" s="22" t="s">
        <v>278</v>
      </c>
      <c r="G681" s="23" t="s">
        <v>279</v>
      </c>
      <c r="H681" s="26">
        <v>4</v>
      </c>
      <c r="I681" s="27">
        <v>5400</v>
      </c>
      <c r="J681" s="29">
        <v>1.4999999999999999E-2</v>
      </c>
      <c r="K681" s="28">
        <v>81</v>
      </c>
      <c r="L681" s="13">
        <v>89.100000000000009</v>
      </c>
    </row>
    <row r="682" spans="1:12" ht="16.5" customHeight="1">
      <c r="A682" s="9">
        <f>ROW(상세내역[[#This Row],[순번]])-ROW(상세내역[[#Headers],[순번]])</f>
        <v>681</v>
      </c>
      <c r="B682" s="9" t="s">
        <v>732</v>
      </c>
      <c r="C682" s="32" t="s">
        <v>506</v>
      </c>
      <c r="D682" s="22" t="s">
        <v>507</v>
      </c>
      <c r="E682" s="22" t="s">
        <v>702</v>
      </c>
      <c r="F682" s="22" t="s">
        <v>703</v>
      </c>
      <c r="G682" s="23" t="s">
        <v>704</v>
      </c>
      <c r="H682" s="26">
        <v>1</v>
      </c>
      <c r="I682" s="27">
        <v>11410</v>
      </c>
      <c r="J682" s="29">
        <v>1.4999999999999999E-2</v>
      </c>
      <c r="K682" s="28">
        <v>171.15</v>
      </c>
      <c r="L682" s="13">
        <v>188.26500000000001</v>
      </c>
    </row>
    <row r="683" spans="1:12" ht="16.5" customHeight="1">
      <c r="A683" s="9">
        <f>ROW(상세내역[[#This Row],[순번]])-ROW(상세내역[[#Headers],[순번]])</f>
        <v>682</v>
      </c>
      <c r="B683" s="9" t="s">
        <v>732</v>
      </c>
      <c r="C683" s="32" t="s">
        <v>506</v>
      </c>
      <c r="D683" s="22" t="s">
        <v>507</v>
      </c>
      <c r="E683" s="22" t="s">
        <v>480</v>
      </c>
      <c r="F683" s="22" t="s">
        <v>481</v>
      </c>
      <c r="G683" s="23" t="s">
        <v>482</v>
      </c>
      <c r="H683" s="26">
        <v>1</v>
      </c>
      <c r="I683" s="27">
        <v>10580</v>
      </c>
      <c r="J683" s="29">
        <v>1.4999999999999999E-2</v>
      </c>
      <c r="K683" s="28">
        <v>158.69999999999999</v>
      </c>
      <c r="L683" s="13">
        <v>174.57</v>
      </c>
    </row>
    <row r="684" spans="1:12" ht="16.5" customHeight="1">
      <c r="A684" s="9">
        <f>ROW(상세내역[[#This Row],[순번]])-ROW(상세내역[[#Headers],[순번]])</f>
        <v>683</v>
      </c>
      <c r="B684" s="9" t="s">
        <v>732</v>
      </c>
      <c r="C684" s="32" t="s">
        <v>506</v>
      </c>
      <c r="D684" s="22" t="s">
        <v>507</v>
      </c>
      <c r="E684" s="22" t="s">
        <v>483</v>
      </c>
      <c r="F684" s="22" t="s">
        <v>484</v>
      </c>
      <c r="G684" s="23" t="s">
        <v>485</v>
      </c>
      <c r="H684" s="26">
        <v>1</v>
      </c>
      <c r="I684" s="27">
        <v>8130</v>
      </c>
      <c r="J684" s="29">
        <v>1.4999999999999999E-2</v>
      </c>
      <c r="K684" s="28">
        <v>121.94999999999999</v>
      </c>
      <c r="L684" s="13">
        <v>134.14500000000001</v>
      </c>
    </row>
    <row r="685" spans="1:12" ht="16.5" customHeight="1">
      <c r="A685" s="9">
        <f>ROW(상세내역[[#This Row],[순번]])-ROW(상세내역[[#Headers],[순번]])</f>
        <v>684</v>
      </c>
      <c r="B685" s="9" t="s">
        <v>732</v>
      </c>
      <c r="C685" s="32" t="s">
        <v>506</v>
      </c>
      <c r="D685" s="22" t="s">
        <v>507</v>
      </c>
      <c r="E685" s="22" t="s">
        <v>151</v>
      </c>
      <c r="F685" s="22" t="s">
        <v>152</v>
      </c>
      <c r="G685" s="23" t="s">
        <v>153</v>
      </c>
      <c r="H685" s="26">
        <v>9</v>
      </c>
      <c r="I685" s="27">
        <v>113130</v>
      </c>
      <c r="J685" s="29">
        <v>1.4999999999999999E-2</v>
      </c>
      <c r="K685" s="28">
        <v>1696.95</v>
      </c>
      <c r="L685" s="13">
        <v>1866.6450000000002</v>
      </c>
    </row>
    <row r="686" spans="1:12" ht="16.5" customHeight="1">
      <c r="A686" s="9">
        <f>ROW(상세내역[[#This Row],[순번]])-ROW(상세내역[[#Headers],[순번]])</f>
        <v>685</v>
      </c>
      <c r="B686" s="9" t="s">
        <v>732</v>
      </c>
      <c r="C686" s="32" t="s">
        <v>506</v>
      </c>
      <c r="D686" s="22" t="s">
        <v>507</v>
      </c>
      <c r="E686" s="22" t="s">
        <v>154</v>
      </c>
      <c r="F686" s="22" t="s">
        <v>155</v>
      </c>
      <c r="G686" s="23" t="s">
        <v>156</v>
      </c>
      <c r="H686" s="26">
        <v>9</v>
      </c>
      <c r="I686" s="27">
        <v>120510</v>
      </c>
      <c r="J686" s="29">
        <v>1.4999999999999999E-2</v>
      </c>
      <c r="K686" s="28">
        <v>1807.6499999999999</v>
      </c>
      <c r="L686" s="13">
        <v>1988.415</v>
      </c>
    </row>
    <row r="687" spans="1:12" ht="16.5" customHeight="1">
      <c r="A687" s="9">
        <f>ROW(상세내역[[#This Row],[순번]])-ROW(상세내역[[#Headers],[순번]])</f>
        <v>686</v>
      </c>
      <c r="B687" s="9" t="s">
        <v>732</v>
      </c>
      <c r="C687" s="32" t="s">
        <v>506</v>
      </c>
      <c r="D687" s="22" t="s">
        <v>507</v>
      </c>
      <c r="E687" s="22" t="s">
        <v>486</v>
      </c>
      <c r="F687" s="22" t="s">
        <v>487</v>
      </c>
      <c r="G687" s="23" t="s">
        <v>488</v>
      </c>
      <c r="H687" s="26">
        <v>5</v>
      </c>
      <c r="I687" s="27">
        <v>9700</v>
      </c>
      <c r="J687" s="29">
        <v>1.4999999999999999E-2</v>
      </c>
      <c r="K687" s="28">
        <v>145.5</v>
      </c>
      <c r="L687" s="13">
        <v>160.05000000000001</v>
      </c>
    </row>
    <row r="688" spans="1:12" ht="16.5" customHeight="1">
      <c r="A688" s="9">
        <f>ROW(상세내역[[#This Row],[순번]])-ROW(상세내역[[#Headers],[순번]])</f>
        <v>687</v>
      </c>
      <c r="B688" s="9" t="s">
        <v>732</v>
      </c>
      <c r="C688" s="32" t="s">
        <v>668</v>
      </c>
      <c r="D688" s="22" t="s">
        <v>669</v>
      </c>
      <c r="E688" s="22" t="s">
        <v>166</v>
      </c>
      <c r="F688" s="22" t="s">
        <v>169</v>
      </c>
      <c r="G688" s="23" t="s">
        <v>170</v>
      </c>
      <c r="H688" s="26">
        <v>1</v>
      </c>
      <c r="I688" s="27">
        <v>0</v>
      </c>
      <c r="J688" s="29">
        <v>1.4999999999999999E-2</v>
      </c>
      <c r="K688" s="28">
        <v>0</v>
      </c>
      <c r="L688" s="13">
        <v>0</v>
      </c>
    </row>
    <row r="689" spans="1:12" ht="16.5" customHeight="1">
      <c r="A689" s="9">
        <f>ROW(상세내역[[#This Row],[순번]])-ROW(상세내역[[#Headers],[순번]])</f>
        <v>688</v>
      </c>
      <c r="B689" s="9" t="s">
        <v>732</v>
      </c>
      <c r="C689" s="32" t="s">
        <v>668</v>
      </c>
      <c r="D689" s="22" t="s">
        <v>669</v>
      </c>
      <c r="E689" s="22" t="s">
        <v>166</v>
      </c>
      <c r="F689" s="22" t="s">
        <v>171</v>
      </c>
      <c r="G689" s="23" t="s">
        <v>172</v>
      </c>
      <c r="H689" s="26">
        <v>1</v>
      </c>
      <c r="I689" s="27">
        <v>0</v>
      </c>
      <c r="J689" s="29">
        <v>1.4999999999999999E-2</v>
      </c>
      <c r="K689" s="28">
        <v>0</v>
      </c>
      <c r="L689" s="13">
        <v>0</v>
      </c>
    </row>
    <row r="690" spans="1:12" ht="16.5" customHeight="1">
      <c r="A690" s="9">
        <f>ROW(상세내역[[#This Row],[순번]])-ROW(상세내역[[#Headers],[순번]])</f>
        <v>689</v>
      </c>
      <c r="B690" s="9" t="s">
        <v>732</v>
      </c>
      <c r="C690" s="32" t="s">
        <v>668</v>
      </c>
      <c r="D690" s="22" t="s">
        <v>669</v>
      </c>
      <c r="E690" s="22" t="s">
        <v>166</v>
      </c>
      <c r="F690" s="22" t="s">
        <v>173</v>
      </c>
      <c r="G690" s="23" t="s">
        <v>174</v>
      </c>
      <c r="H690" s="26">
        <v>1</v>
      </c>
      <c r="I690" s="27">
        <v>0</v>
      </c>
      <c r="J690" s="29">
        <v>1.4999999999999999E-2</v>
      </c>
      <c r="K690" s="28">
        <v>0</v>
      </c>
      <c r="L690" s="13">
        <v>0</v>
      </c>
    </row>
    <row r="691" spans="1:12" ht="16.5" customHeight="1">
      <c r="A691" s="9">
        <f>ROW(상세내역[[#This Row],[순번]])-ROW(상세내역[[#Headers],[순번]])</f>
        <v>690</v>
      </c>
      <c r="B691" s="9" t="s">
        <v>732</v>
      </c>
      <c r="C691" s="32" t="s">
        <v>668</v>
      </c>
      <c r="D691" s="22" t="s">
        <v>669</v>
      </c>
      <c r="E691" s="22" t="s">
        <v>333</v>
      </c>
      <c r="F691" s="22" t="s">
        <v>357</v>
      </c>
      <c r="G691" s="23" t="s">
        <v>358</v>
      </c>
      <c r="H691" s="26">
        <v>14</v>
      </c>
      <c r="I691" s="27">
        <v>583380</v>
      </c>
      <c r="J691" s="29">
        <v>1.4999999999999999E-2</v>
      </c>
      <c r="K691" s="28">
        <v>8750.6999999999989</v>
      </c>
      <c r="L691" s="13">
        <v>9625.77</v>
      </c>
    </row>
    <row r="692" spans="1:12" ht="16.5" customHeight="1">
      <c r="A692" s="9">
        <f>ROW(상세내역[[#This Row],[순번]])-ROW(상세내역[[#Headers],[순번]])</f>
        <v>691</v>
      </c>
      <c r="B692" s="9" t="s">
        <v>732</v>
      </c>
      <c r="C692" s="32" t="s">
        <v>668</v>
      </c>
      <c r="D692" s="22" t="s">
        <v>669</v>
      </c>
      <c r="E692" s="22" t="s">
        <v>177</v>
      </c>
      <c r="F692" s="22" t="s">
        <v>178</v>
      </c>
      <c r="G692" s="23" t="s">
        <v>179</v>
      </c>
      <c r="H692" s="26">
        <v>1</v>
      </c>
      <c r="I692" s="27">
        <v>1060</v>
      </c>
      <c r="J692" s="29">
        <v>1.4999999999999999E-2</v>
      </c>
      <c r="K692" s="28">
        <v>15.899999999999999</v>
      </c>
      <c r="L692" s="13">
        <v>17.489999999999998</v>
      </c>
    </row>
    <row r="693" spans="1:12" ht="16.5" customHeight="1">
      <c r="A693" s="9">
        <f>ROW(상세내역[[#This Row],[순번]])-ROW(상세내역[[#Headers],[순번]])</f>
        <v>692</v>
      </c>
      <c r="B693" s="9" t="s">
        <v>732</v>
      </c>
      <c r="C693" s="32" t="s">
        <v>668</v>
      </c>
      <c r="D693" s="22" t="s">
        <v>669</v>
      </c>
      <c r="E693" s="22" t="s">
        <v>183</v>
      </c>
      <c r="F693" s="22" t="s">
        <v>184</v>
      </c>
      <c r="G693" s="23" t="s">
        <v>185</v>
      </c>
      <c r="H693" s="26">
        <v>1</v>
      </c>
      <c r="I693" s="27">
        <v>1060</v>
      </c>
      <c r="J693" s="29">
        <v>1.4999999999999999E-2</v>
      </c>
      <c r="K693" s="28">
        <v>15.899999999999999</v>
      </c>
      <c r="L693" s="13">
        <v>17.489999999999998</v>
      </c>
    </row>
    <row r="694" spans="1:12" ht="16.5" customHeight="1">
      <c r="A694" s="9">
        <f>ROW(상세내역[[#This Row],[순번]])-ROW(상세내역[[#Headers],[순번]])</f>
        <v>693</v>
      </c>
      <c r="B694" s="9" t="s">
        <v>732</v>
      </c>
      <c r="C694" s="32" t="s">
        <v>668</v>
      </c>
      <c r="D694" s="22" t="s">
        <v>669</v>
      </c>
      <c r="E694" s="22" t="s">
        <v>186</v>
      </c>
      <c r="F694" s="22" t="s">
        <v>187</v>
      </c>
      <c r="G694" s="23" t="s">
        <v>188</v>
      </c>
      <c r="H694" s="26">
        <v>1</v>
      </c>
      <c r="I694" s="27">
        <v>1060</v>
      </c>
      <c r="J694" s="29">
        <v>1.4999999999999999E-2</v>
      </c>
      <c r="K694" s="28">
        <v>15.899999999999999</v>
      </c>
      <c r="L694" s="13">
        <v>17.489999999999998</v>
      </c>
    </row>
    <row r="695" spans="1:12" ht="16.5" customHeight="1">
      <c r="A695" s="9">
        <f>ROW(상세내역[[#This Row],[순번]])-ROW(상세내역[[#Headers],[순번]])</f>
        <v>694</v>
      </c>
      <c r="B695" s="9" t="s">
        <v>732</v>
      </c>
      <c r="C695" s="32" t="s">
        <v>668</v>
      </c>
      <c r="D695" s="22" t="s">
        <v>669</v>
      </c>
      <c r="E695" s="22" t="s">
        <v>189</v>
      </c>
      <c r="F695" s="22" t="s">
        <v>190</v>
      </c>
      <c r="G695" s="23" t="s">
        <v>191</v>
      </c>
      <c r="H695" s="26">
        <v>1</v>
      </c>
      <c r="I695" s="27">
        <v>1060</v>
      </c>
      <c r="J695" s="29">
        <v>1.4999999999999999E-2</v>
      </c>
      <c r="K695" s="28">
        <v>15.899999999999999</v>
      </c>
      <c r="L695" s="13">
        <v>17.489999999999998</v>
      </c>
    </row>
    <row r="696" spans="1:12" ht="16.5" customHeight="1">
      <c r="A696" s="9">
        <f>ROW(상세내역[[#This Row],[순번]])-ROW(상세내역[[#Headers],[순번]])</f>
        <v>695</v>
      </c>
      <c r="B696" s="9" t="s">
        <v>732</v>
      </c>
      <c r="C696" s="32" t="s">
        <v>668</v>
      </c>
      <c r="D696" s="22" t="s">
        <v>669</v>
      </c>
      <c r="E696" s="22" t="s">
        <v>192</v>
      </c>
      <c r="F696" s="22" t="s">
        <v>193</v>
      </c>
      <c r="G696" s="23" t="s">
        <v>194</v>
      </c>
      <c r="H696" s="26">
        <v>1</v>
      </c>
      <c r="I696" s="27">
        <v>1060</v>
      </c>
      <c r="J696" s="29">
        <v>1.4999999999999999E-2</v>
      </c>
      <c r="K696" s="28">
        <v>15.899999999999999</v>
      </c>
      <c r="L696" s="13">
        <v>17.489999999999998</v>
      </c>
    </row>
    <row r="697" spans="1:12" ht="16.5" customHeight="1">
      <c r="A697" s="9">
        <f>ROW(상세내역[[#This Row],[순번]])-ROW(상세내역[[#Headers],[순번]])</f>
        <v>696</v>
      </c>
      <c r="B697" s="9" t="s">
        <v>732</v>
      </c>
      <c r="C697" s="32" t="s">
        <v>668</v>
      </c>
      <c r="D697" s="22" t="s">
        <v>669</v>
      </c>
      <c r="E697" s="22" t="s">
        <v>218</v>
      </c>
      <c r="F697" s="22" t="s">
        <v>219</v>
      </c>
      <c r="G697" s="23" t="s">
        <v>220</v>
      </c>
      <c r="H697" s="26">
        <v>10</v>
      </c>
      <c r="I697" s="27">
        <v>18900</v>
      </c>
      <c r="J697" s="29">
        <v>1.4999999999999999E-2</v>
      </c>
      <c r="K697" s="28">
        <v>283.5</v>
      </c>
      <c r="L697" s="13">
        <v>311.85000000000002</v>
      </c>
    </row>
    <row r="698" spans="1:12" ht="16.5" customHeight="1">
      <c r="A698" s="9">
        <f>ROW(상세내역[[#This Row],[순번]])-ROW(상세내역[[#Headers],[순번]])</f>
        <v>697</v>
      </c>
      <c r="B698" s="9" t="s">
        <v>732</v>
      </c>
      <c r="C698" s="32" t="s">
        <v>668</v>
      </c>
      <c r="D698" s="22" t="s">
        <v>669</v>
      </c>
      <c r="E698" s="22" t="s">
        <v>221</v>
      </c>
      <c r="F698" s="22" t="s">
        <v>222</v>
      </c>
      <c r="G698" s="23" t="s">
        <v>223</v>
      </c>
      <c r="H698" s="26">
        <v>10</v>
      </c>
      <c r="I698" s="27">
        <v>19400</v>
      </c>
      <c r="J698" s="29">
        <v>1.4999999999999999E-2</v>
      </c>
      <c r="K698" s="28">
        <v>291</v>
      </c>
      <c r="L698" s="13">
        <v>320.10000000000002</v>
      </c>
    </row>
    <row r="699" spans="1:12" ht="16.5" customHeight="1">
      <c r="A699" s="9">
        <f>ROW(상세내역[[#This Row],[순번]])-ROW(상세내역[[#Headers],[순번]])</f>
        <v>698</v>
      </c>
      <c r="B699" s="9" t="s">
        <v>732</v>
      </c>
      <c r="C699" s="32" t="s">
        <v>668</v>
      </c>
      <c r="D699" s="22" t="s">
        <v>669</v>
      </c>
      <c r="E699" s="22" t="s">
        <v>233</v>
      </c>
      <c r="F699" s="22" t="s">
        <v>234</v>
      </c>
      <c r="G699" s="23" t="s">
        <v>235</v>
      </c>
      <c r="H699" s="26">
        <v>3</v>
      </c>
      <c r="I699" s="27">
        <v>3930</v>
      </c>
      <c r="J699" s="29">
        <v>1.4999999999999999E-2</v>
      </c>
      <c r="K699" s="28">
        <v>58.949999999999996</v>
      </c>
      <c r="L699" s="13">
        <v>64.844999999999999</v>
      </c>
    </row>
    <row r="700" spans="1:12" ht="16.5" customHeight="1">
      <c r="A700" s="9">
        <f>ROW(상세내역[[#This Row],[순번]])-ROW(상세내역[[#Headers],[순번]])</f>
        <v>699</v>
      </c>
      <c r="B700" s="9" t="s">
        <v>732</v>
      </c>
      <c r="C700" s="32" t="s">
        <v>668</v>
      </c>
      <c r="D700" s="22" t="s">
        <v>669</v>
      </c>
      <c r="E700" s="22" t="s">
        <v>416</v>
      </c>
      <c r="F700" s="22" t="s">
        <v>417</v>
      </c>
      <c r="G700" s="23" t="s">
        <v>418</v>
      </c>
      <c r="H700" s="26">
        <v>3</v>
      </c>
      <c r="I700" s="27">
        <v>3570</v>
      </c>
      <c r="J700" s="29">
        <v>1.4999999999999999E-2</v>
      </c>
      <c r="K700" s="28">
        <v>53.55</v>
      </c>
      <c r="L700" s="13">
        <v>58.905000000000001</v>
      </c>
    </row>
    <row r="701" spans="1:12" ht="16.5" customHeight="1">
      <c r="A701" s="9">
        <f>ROW(상세내역[[#This Row],[순번]])-ROW(상세내역[[#Headers],[순번]])</f>
        <v>700</v>
      </c>
      <c r="B701" s="9" t="s">
        <v>732</v>
      </c>
      <c r="C701" s="32" t="s">
        <v>668</v>
      </c>
      <c r="D701" s="22" t="s">
        <v>669</v>
      </c>
      <c r="E701" s="22" t="s">
        <v>239</v>
      </c>
      <c r="F701" s="22" t="s">
        <v>240</v>
      </c>
      <c r="G701" s="23" t="s">
        <v>241</v>
      </c>
      <c r="H701" s="26">
        <v>10</v>
      </c>
      <c r="I701" s="27">
        <v>38400</v>
      </c>
      <c r="J701" s="29">
        <v>1.4999999999999999E-2</v>
      </c>
      <c r="K701" s="28">
        <v>576</v>
      </c>
      <c r="L701" s="13">
        <v>633.6</v>
      </c>
    </row>
    <row r="702" spans="1:12" ht="16.5" customHeight="1">
      <c r="A702" s="9">
        <f>ROW(상세내역[[#This Row],[순번]])-ROW(상세내역[[#Headers],[순번]])</f>
        <v>701</v>
      </c>
      <c r="B702" s="9" t="s">
        <v>732</v>
      </c>
      <c r="C702" s="32" t="s">
        <v>668</v>
      </c>
      <c r="D702" s="22" t="s">
        <v>669</v>
      </c>
      <c r="E702" s="22" t="s">
        <v>253</v>
      </c>
      <c r="F702" s="22" t="s">
        <v>254</v>
      </c>
      <c r="G702" s="23" t="s">
        <v>255</v>
      </c>
      <c r="H702" s="26">
        <v>10</v>
      </c>
      <c r="I702" s="27">
        <v>16000</v>
      </c>
      <c r="J702" s="29">
        <v>1.4999999999999999E-2</v>
      </c>
      <c r="K702" s="28">
        <v>240</v>
      </c>
      <c r="L702" s="13">
        <v>264</v>
      </c>
    </row>
    <row r="703" spans="1:12" ht="16.5" customHeight="1">
      <c r="A703" s="9">
        <f>ROW(상세내역[[#This Row],[순번]])-ROW(상세내역[[#Headers],[순번]])</f>
        <v>702</v>
      </c>
      <c r="B703" s="9" t="s">
        <v>732</v>
      </c>
      <c r="C703" s="32" t="s">
        <v>668</v>
      </c>
      <c r="D703" s="22" t="s">
        <v>669</v>
      </c>
      <c r="E703" s="22" t="s">
        <v>256</v>
      </c>
      <c r="F703" s="22" t="s">
        <v>257</v>
      </c>
      <c r="G703" s="23" t="s">
        <v>258</v>
      </c>
      <c r="H703" s="26">
        <v>10</v>
      </c>
      <c r="I703" s="27">
        <v>65000</v>
      </c>
      <c r="J703" s="29">
        <v>1.4999999999999999E-2</v>
      </c>
      <c r="K703" s="28">
        <v>975</v>
      </c>
      <c r="L703" s="13">
        <v>1072.5</v>
      </c>
    </row>
    <row r="704" spans="1:12" ht="16.5" customHeight="1">
      <c r="A704" s="9">
        <f>ROW(상세내역[[#This Row],[순번]])-ROW(상세내역[[#Headers],[순번]])</f>
        <v>703</v>
      </c>
      <c r="B704" s="9" t="s">
        <v>732</v>
      </c>
      <c r="C704" s="32" t="s">
        <v>668</v>
      </c>
      <c r="D704" s="22" t="s">
        <v>669</v>
      </c>
      <c r="E704" s="22" t="s">
        <v>259</v>
      </c>
      <c r="F704" s="22" t="s">
        <v>260</v>
      </c>
      <c r="G704" s="23" t="s">
        <v>261</v>
      </c>
      <c r="H704" s="26">
        <v>10</v>
      </c>
      <c r="I704" s="27">
        <v>65300</v>
      </c>
      <c r="J704" s="29">
        <v>1.4999999999999999E-2</v>
      </c>
      <c r="K704" s="28">
        <v>979.5</v>
      </c>
      <c r="L704" s="13">
        <v>1077.45</v>
      </c>
    </row>
    <row r="705" spans="1:12" ht="16.5" customHeight="1">
      <c r="A705" s="9">
        <f>ROW(상세내역[[#This Row],[순번]])-ROW(상세내역[[#Headers],[순번]])</f>
        <v>704</v>
      </c>
      <c r="B705" s="9" t="s">
        <v>732</v>
      </c>
      <c r="C705" s="32" t="s">
        <v>668</v>
      </c>
      <c r="D705" s="22" t="s">
        <v>669</v>
      </c>
      <c r="E705" s="22" t="s">
        <v>277</v>
      </c>
      <c r="F705" s="22" t="s">
        <v>432</v>
      </c>
      <c r="G705" s="23" t="s">
        <v>433</v>
      </c>
      <c r="H705" s="26">
        <v>10</v>
      </c>
      <c r="I705" s="27">
        <v>13500</v>
      </c>
      <c r="J705" s="29">
        <v>1.4999999999999999E-2</v>
      </c>
      <c r="K705" s="28">
        <v>202.5</v>
      </c>
      <c r="L705" s="13">
        <v>222.75000000000003</v>
      </c>
    </row>
    <row r="706" spans="1:12" ht="16.5" customHeight="1">
      <c r="A706" s="9">
        <f>ROW(상세내역[[#This Row],[순번]])-ROW(상세내역[[#Headers],[순번]])</f>
        <v>705</v>
      </c>
      <c r="B706" s="9" t="s">
        <v>732</v>
      </c>
      <c r="C706" s="32" t="s">
        <v>668</v>
      </c>
      <c r="D706" s="22" t="s">
        <v>669</v>
      </c>
      <c r="E706" s="22" t="s">
        <v>280</v>
      </c>
      <c r="F706" s="22" t="s">
        <v>489</v>
      </c>
      <c r="G706" s="23" t="s">
        <v>490</v>
      </c>
      <c r="H706" s="26">
        <v>10</v>
      </c>
      <c r="I706" s="27">
        <v>74400</v>
      </c>
      <c r="J706" s="29">
        <v>1.4999999999999999E-2</v>
      </c>
      <c r="K706" s="28">
        <v>1116</v>
      </c>
      <c r="L706" s="13">
        <v>1227.6000000000001</v>
      </c>
    </row>
    <row r="707" spans="1:12" ht="16.5" customHeight="1">
      <c r="A707" s="9">
        <f>ROW(상세내역[[#This Row],[순번]])-ROW(상세내역[[#Headers],[순번]])</f>
        <v>706</v>
      </c>
      <c r="B707" s="9" t="s">
        <v>732</v>
      </c>
      <c r="C707" s="32" t="s">
        <v>668</v>
      </c>
      <c r="D707" s="22" t="s">
        <v>669</v>
      </c>
      <c r="E707" s="22" t="s">
        <v>282</v>
      </c>
      <c r="F707" s="22" t="s">
        <v>283</v>
      </c>
      <c r="G707" s="23" t="s">
        <v>284</v>
      </c>
      <c r="H707" s="26">
        <v>12</v>
      </c>
      <c r="I707" s="27">
        <v>136920</v>
      </c>
      <c r="J707" s="29">
        <v>1.4999999999999999E-2</v>
      </c>
      <c r="K707" s="28">
        <v>2053.7999999999997</v>
      </c>
      <c r="L707" s="13">
        <v>2259.1799999999998</v>
      </c>
    </row>
    <row r="708" spans="1:12" ht="16.5" customHeight="1">
      <c r="A708" s="9">
        <f>ROW(상세내역[[#This Row],[순번]])-ROW(상세내역[[#Headers],[순번]])</f>
        <v>707</v>
      </c>
      <c r="B708" s="9" t="s">
        <v>732</v>
      </c>
      <c r="C708" s="32" t="s">
        <v>668</v>
      </c>
      <c r="D708" s="22" t="s">
        <v>669</v>
      </c>
      <c r="E708" s="22" t="s">
        <v>285</v>
      </c>
      <c r="F708" s="22" t="s">
        <v>286</v>
      </c>
      <c r="G708" s="23" t="s">
        <v>287</v>
      </c>
      <c r="H708" s="26">
        <v>12</v>
      </c>
      <c r="I708" s="27">
        <v>136920</v>
      </c>
      <c r="J708" s="29">
        <v>1.4999999999999999E-2</v>
      </c>
      <c r="K708" s="28">
        <v>2053.7999999999997</v>
      </c>
      <c r="L708" s="13">
        <v>2259.1799999999998</v>
      </c>
    </row>
    <row r="709" spans="1:12" ht="16.5" customHeight="1">
      <c r="A709" s="9">
        <f>ROW(상세내역[[#This Row],[순번]])-ROW(상세내역[[#Headers],[순번]])</f>
        <v>708</v>
      </c>
      <c r="B709" s="9" t="s">
        <v>732</v>
      </c>
      <c r="C709" s="32" t="s">
        <v>668</v>
      </c>
      <c r="D709" s="22" t="s">
        <v>669</v>
      </c>
      <c r="E709" s="22" t="s">
        <v>288</v>
      </c>
      <c r="F709" s="22" t="s">
        <v>289</v>
      </c>
      <c r="G709" s="23" t="s">
        <v>290</v>
      </c>
      <c r="H709" s="26">
        <v>12</v>
      </c>
      <c r="I709" s="27">
        <v>190200</v>
      </c>
      <c r="J709" s="29">
        <v>1.4999999999999999E-2</v>
      </c>
      <c r="K709" s="28">
        <v>2853</v>
      </c>
      <c r="L709" s="13">
        <v>3138.3</v>
      </c>
    </row>
    <row r="710" spans="1:12" ht="16.5" customHeight="1">
      <c r="A710" s="9">
        <f>ROW(상세내역[[#This Row],[순번]])-ROW(상세내역[[#Headers],[순번]])</f>
        <v>709</v>
      </c>
      <c r="B710" s="9" t="s">
        <v>732</v>
      </c>
      <c r="C710" s="32" t="s">
        <v>668</v>
      </c>
      <c r="D710" s="22" t="s">
        <v>669</v>
      </c>
      <c r="E710" s="22" t="s">
        <v>350</v>
      </c>
      <c r="F710" s="22" t="s">
        <v>351</v>
      </c>
      <c r="G710" s="23" t="s">
        <v>352</v>
      </c>
      <c r="H710" s="26">
        <v>14</v>
      </c>
      <c r="I710" s="27">
        <v>157920</v>
      </c>
      <c r="J710" s="29">
        <v>1.4999999999999999E-2</v>
      </c>
      <c r="K710" s="28">
        <v>2368.7999999999997</v>
      </c>
      <c r="L710" s="13">
        <v>2605.6799999999998</v>
      </c>
    </row>
    <row r="711" spans="1:12" ht="16.5" customHeight="1">
      <c r="A711" s="9">
        <f>ROW(상세내역[[#This Row],[순번]])-ROW(상세내역[[#Headers],[순번]])</f>
        <v>710</v>
      </c>
      <c r="B711" s="9" t="s">
        <v>732</v>
      </c>
      <c r="C711" s="32" t="s">
        <v>668</v>
      </c>
      <c r="D711" s="22" t="s">
        <v>669</v>
      </c>
      <c r="E711" s="22" t="s">
        <v>85</v>
      </c>
      <c r="F711" s="22" t="s">
        <v>86</v>
      </c>
      <c r="G711" s="23" t="s">
        <v>87</v>
      </c>
      <c r="H711" s="26">
        <v>9</v>
      </c>
      <c r="I711" s="27">
        <v>127440</v>
      </c>
      <c r="J711" s="29">
        <v>1.4999999999999999E-2</v>
      </c>
      <c r="K711" s="28">
        <v>1911.6</v>
      </c>
      <c r="L711" s="13">
        <v>2102.7600000000002</v>
      </c>
    </row>
    <row r="712" spans="1:12" ht="16.5" customHeight="1">
      <c r="A712" s="9">
        <f>ROW(상세내역[[#This Row],[순번]])-ROW(상세내역[[#Headers],[순번]])</f>
        <v>711</v>
      </c>
      <c r="B712" s="9" t="s">
        <v>732</v>
      </c>
      <c r="C712" s="32" t="s">
        <v>668</v>
      </c>
      <c r="D712" s="22" t="s">
        <v>669</v>
      </c>
      <c r="E712" s="22" t="s">
        <v>91</v>
      </c>
      <c r="F712" s="22" t="s">
        <v>92</v>
      </c>
      <c r="G712" s="23" t="s">
        <v>93</v>
      </c>
      <c r="H712" s="26">
        <v>13</v>
      </c>
      <c r="I712" s="27">
        <v>147030</v>
      </c>
      <c r="J712" s="29">
        <v>1.4999999999999999E-2</v>
      </c>
      <c r="K712" s="28">
        <v>2205.4499999999998</v>
      </c>
      <c r="L712" s="13">
        <v>2425.9949999999999</v>
      </c>
    </row>
    <row r="713" spans="1:12" ht="16.5" customHeight="1">
      <c r="A713" s="9">
        <f>ROW(상세내역[[#This Row],[순번]])-ROW(상세내역[[#Headers],[순번]])</f>
        <v>712</v>
      </c>
      <c r="B713" s="9" t="s">
        <v>732</v>
      </c>
      <c r="C713" s="32" t="s">
        <v>668</v>
      </c>
      <c r="D713" s="22" t="s">
        <v>669</v>
      </c>
      <c r="E713" s="22" t="s">
        <v>365</v>
      </c>
      <c r="F713" s="22" t="s">
        <v>366</v>
      </c>
      <c r="G713" s="23" t="s">
        <v>367</v>
      </c>
      <c r="H713" s="26">
        <v>13</v>
      </c>
      <c r="I713" s="27">
        <v>147030</v>
      </c>
      <c r="J713" s="29">
        <v>1.4999999999999999E-2</v>
      </c>
      <c r="K713" s="28">
        <v>2205.4499999999998</v>
      </c>
      <c r="L713" s="13">
        <v>2425.9949999999999</v>
      </c>
    </row>
    <row r="714" spans="1:12" ht="16.5" customHeight="1">
      <c r="A714" s="9">
        <f>ROW(상세내역[[#This Row],[순번]])-ROW(상세내역[[#Headers],[순번]])</f>
        <v>713</v>
      </c>
      <c r="B714" s="9" t="s">
        <v>732</v>
      </c>
      <c r="C714" s="32" t="s">
        <v>668</v>
      </c>
      <c r="D714" s="22" t="s">
        <v>669</v>
      </c>
      <c r="E714" s="22" t="s">
        <v>682</v>
      </c>
      <c r="F714" s="22" t="s">
        <v>683</v>
      </c>
      <c r="G714" s="23" t="s">
        <v>684</v>
      </c>
      <c r="H714" s="26">
        <v>10</v>
      </c>
      <c r="I714" s="27">
        <v>132800</v>
      </c>
      <c r="J714" s="29">
        <v>1.4999999999999999E-2</v>
      </c>
      <c r="K714" s="28">
        <v>1992</v>
      </c>
      <c r="L714" s="13">
        <v>2191.2000000000003</v>
      </c>
    </row>
    <row r="715" spans="1:12" ht="16.5" customHeight="1">
      <c r="A715" s="9">
        <f>ROW(상세내역[[#This Row],[순번]])-ROW(상세내역[[#Headers],[순번]])</f>
        <v>714</v>
      </c>
      <c r="B715" s="9" t="s">
        <v>732</v>
      </c>
      <c r="C715" s="32" t="s">
        <v>668</v>
      </c>
      <c r="D715" s="22" t="s">
        <v>669</v>
      </c>
      <c r="E715" s="22" t="s">
        <v>94</v>
      </c>
      <c r="F715" s="22" t="s">
        <v>95</v>
      </c>
      <c r="G715" s="23" t="s">
        <v>96</v>
      </c>
      <c r="H715" s="26">
        <v>13</v>
      </c>
      <c r="I715" s="27">
        <v>172640</v>
      </c>
      <c r="J715" s="29">
        <v>1.4999999999999999E-2</v>
      </c>
      <c r="K715" s="28">
        <v>2589.6</v>
      </c>
      <c r="L715" s="13">
        <v>2848.56</v>
      </c>
    </row>
    <row r="716" spans="1:12" ht="16.5" customHeight="1">
      <c r="A716" s="9">
        <f>ROW(상세내역[[#This Row],[순번]])-ROW(상세내역[[#Headers],[순번]])</f>
        <v>715</v>
      </c>
      <c r="B716" s="9" t="s">
        <v>732</v>
      </c>
      <c r="C716" s="32" t="s">
        <v>668</v>
      </c>
      <c r="D716" s="22" t="s">
        <v>669</v>
      </c>
      <c r="E716" s="22" t="s">
        <v>552</v>
      </c>
      <c r="F716" s="22" t="s">
        <v>553</v>
      </c>
      <c r="G716" s="23" t="s">
        <v>554</v>
      </c>
      <c r="H716" s="26">
        <v>9</v>
      </c>
      <c r="I716" s="27">
        <v>119520</v>
      </c>
      <c r="J716" s="29">
        <v>1.4999999999999999E-2</v>
      </c>
      <c r="K716" s="28">
        <v>1792.8</v>
      </c>
      <c r="L716" s="13">
        <v>1972.0800000000002</v>
      </c>
    </row>
    <row r="717" spans="1:12" ht="16.5" customHeight="1">
      <c r="A717" s="9">
        <f>ROW(상세내역[[#This Row],[순번]])-ROW(상세내역[[#Headers],[순번]])</f>
        <v>716</v>
      </c>
      <c r="B717" s="9" t="s">
        <v>732</v>
      </c>
      <c r="C717" s="32" t="s">
        <v>668</v>
      </c>
      <c r="D717" s="22" t="s">
        <v>669</v>
      </c>
      <c r="E717" s="22" t="s">
        <v>368</v>
      </c>
      <c r="F717" s="22" t="s">
        <v>369</v>
      </c>
      <c r="G717" s="23" t="s">
        <v>370</v>
      </c>
      <c r="H717" s="26">
        <v>9</v>
      </c>
      <c r="I717" s="27">
        <v>119520</v>
      </c>
      <c r="J717" s="29">
        <v>1.4999999999999999E-2</v>
      </c>
      <c r="K717" s="28">
        <v>1792.8</v>
      </c>
      <c r="L717" s="13">
        <v>1972.0800000000002</v>
      </c>
    </row>
    <row r="718" spans="1:12" ht="16.5" customHeight="1">
      <c r="A718" s="9">
        <f>ROW(상세내역[[#This Row],[순번]])-ROW(상세내역[[#Headers],[순번]])</f>
        <v>717</v>
      </c>
      <c r="B718" s="9" t="s">
        <v>732</v>
      </c>
      <c r="C718" s="32" t="s">
        <v>668</v>
      </c>
      <c r="D718" s="22" t="s">
        <v>669</v>
      </c>
      <c r="E718" s="22" t="s">
        <v>374</v>
      </c>
      <c r="F718" s="22" t="s">
        <v>375</v>
      </c>
      <c r="G718" s="23" t="s">
        <v>376</v>
      </c>
      <c r="H718" s="26">
        <v>3</v>
      </c>
      <c r="I718" s="27">
        <v>149640</v>
      </c>
      <c r="J718" s="29">
        <v>1.4999999999999999E-2</v>
      </c>
      <c r="K718" s="28">
        <v>2244.6</v>
      </c>
      <c r="L718" s="13">
        <v>2469.06</v>
      </c>
    </row>
    <row r="719" spans="1:12" ht="16.5" customHeight="1">
      <c r="A719" s="9">
        <f>ROW(상세내역[[#This Row],[순번]])-ROW(상세내역[[#Headers],[순번]])</f>
        <v>718</v>
      </c>
      <c r="B719" s="9" t="s">
        <v>732</v>
      </c>
      <c r="C719" s="32" t="s">
        <v>668</v>
      </c>
      <c r="D719" s="22" t="s">
        <v>669</v>
      </c>
      <c r="E719" s="22" t="s">
        <v>429</v>
      </c>
      <c r="F719" s="22" t="s">
        <v>430</v>
      </c>
      <c r="G719" s="23" t="s">
        <v>431</v>
      </c>
      <c r="H719" s="26">
        <v>2</v>
      </c>
      <c r="I719" s="27">
        <v>30140</v>
      </c>
      <c r="J719" s="29">
        <v>1.4999999999999999E-2</v>
      </c>
      <c r="K719" s="28">
        <v>452.09999999999997</v>
      </c>
      <c r="L719" s="13">
        <v>497.31</v>
      </c>
    </row>
    <row r="720" spans="1:12" ht="16.5" customHeight="1">
      <c r="A720" s="9">
        <f>ROW(상세내역[[#This Row],[순번]])-ROW(상세내역[[#Headers],[순번]])</f>
        <v>719</v>
      </c>
      <c r="B720" s="9" t="s">
        <v>732</v>
      </c>
      <c r="C720" s="32" t="s">
        <v>668</v>
      </c>
      <c r="D720" s="22" t="s">
        <v>669</v>
      </c>
      <c r="E720" s="22" t="s">
        <v>491</v>
      </c>
      <c r="F720" s="22" t="s">
        <v>492</v>
      </c>
      <c r="G720" s="23" t="s">
        <v>493</v>
      </c>
      <c r="H720" s="26">
        <v>1</v>
      </c>
      <c r="I720" s="27">
        <v>36580</v>
      </c>
      <c r="J720" s="29">
        <v>1.4999999999999999E-2</v>
      </c>
      <c r="K720" s="28">
        <v>548.69999999999993</v>
      </c>
      <c r="L720" s="13">
        <v>603.56999999999994</v>
      </c>
    </row>
    <row r="721" spans="1:12" ht="16.5" customHeight="1">
      <c r="A721" s="9">
        <f>ROW(상세내역[[#This Row],[순번]])-ROW(상세내역[[#Headers],[순번]])</f>
        <v>720</v>
      </c>
      <c r="B721" s="9" t="s">
        <v>732</v>
      </c>
      <c r="C721" s="32" t="s">
        <v>668</v>
      </c>
      <c r="D721" s="22" t="s">
        <v>669</v>
      </c>
      <c r="E721" s="22" t="s">
        <v>494</v>
      </c>
      <c r="F721" s="22" t="s">
        <v>495</v>
      </c>
      <c r="G721" s="23" t="s">
        <v>496</v>
      </c>
      <c r="H721" s="26">
        <v>1</v>
      </c>
      <c r="I721" s="27">
        <v>36580</v>
      </c>
      <c r="J721" s="29">
        <v>1.4999999999999999E-2</v>
      </c>
      <c r="K721" s="28">
        <v>548.69999999999993</v>
      </c>
      <c r="L721" s="13">
        <v>603.56999999999994</v>
      </c>
    </row>
    <row r="722" spans="1:12" ht="16.5" customHeight="1">
      <c r="A722" s="9">
        <f>ROW(상세내역[[#This Row],[순번]])-ROW(상세내역[[#Headers],[순번]])</f>
        <v>721</v>
      </c>
      <c r="B722" s="9" t="s">
        <v>732</v>
      </c>
      <c r="C722" s="32" t="s">
        <v>668</v>
      </c>
      <c r="D722" s="22" t="s">
        <v>669</v>
      </c>
      <c r="E722" s="22" t="s">
        <v>555</v>
      </c>
      <c r="F722" s="22" t="s">
        <v>556</v>
      </c>
      <c r="G722" s="23" t="s">
        <v>557</v>
      </c>
      <c r="H722" s="26">
        <v>2</v>
      </c>
      <c r="I722" s="27">
        <v>37500</v>
      </c>
      <c r="J722" s="29">
        <v>1.4999999999999999E-2</v>
      </c>
      <c r="K722" s="28">
        <v>562.5</v>
      </c>
      <c r="L722" s="13">
        <v>618.75</v>
      </c>
    </row>
    <row r="723" spans="1:12" ht="16.5" customHeight="1">
      <c r="A723" s="9">
        <f>ROW(상세내역[[#This Row],[순번]])-ROW(상세내역[[#Headers],[순번]])</f>
        <v>722</v>
      </c>
      <c r="B723" s="9" t="s">
        <v>732</v>
      </c>
      <c r="C723" s="32" t="s">
        <v>668</v>
      </c>
      <c r="D723" s="22" t="s">
        <v>669</v>
      </c>
      <c r="E723" s="22" t="s">
        <v>560</v>
      </c>
      <c r="F723" s="22" t="s">
        <v>855</v>
      </c>
      <c r="G723" s="23" t="s">
        <v>856</v>
      </c>
      <c r="H723" s="26">
        <v>2</v>
      </c>
      <c r="I723" s="27">
        <v>33660</v>
      </c>
      <c r="J723" s="29">
        <v>1.4999999999999999E-2</v>
      </c>
      <c r="K723" s="28">
        <v>504.9</v>
      </c>
      <c r="L723" s="13">
        <v>555.39</v>
      </c>
    </row>
    <row r="724" spans="1:12" ht="16.5" customHeight="1">
      <c r="A724" s="9">
        <f>ROW(상세내역[[#This Row],[순번]])-ROW(상세내역[[#Headers],[순번]])</f>
        <v>723</v>
      </c>
      <c r="B724" s="9" t="s">
        <v>732</v>
      </c>
      <c r="C724" s="32" t="s">
        <v>668</v>
      </c>
      <c r="D724" s="22" t="s">
        <v>669</v>
      </c>
      <c r="E724" s="22" t="s">
        <v>421</v>
      </c>
      <c r="F724" s="22" t="s">
        <v>422</v>
      </c>
      <c r="G724" s="23" t="s">
        <v>423</v>
      </c>
      <c r="H724" s="26">
        <v>33</v>
      </c>
      <c r="I724" s="27">
        <v>1854930</v>
      </c>
      <c r="J724" s="29">
        <v>1.4999999999999999E-2</v>
      </c>
      <c r="K724" s="28">
        <v>27823.95</v>
      </c>
      <c r="L724" s="13">
        <v>30606.345000000005</v>
      </c>
    </row>
    <row r="725" spans="1:12" ht="16.5" customHeight="1">
      <c r="A725" s="9">
        <f>ROW(상세내역[[#This Row],[순번]])-ROW(상세내역[[#Headers],[순번]])</f>
        <v>724</v>
      </c>
      <c r="B725" s="9" t="s">
        <v>732</v>
      </c>
      <c r="C725" s="32" t="s">
        <v>668</v>
      </c>
      <c r="D725" s="22" t="s">
        <v>669</v>
      </c>
      <c r="E725" s="22" t="s">
        <v>392</v>
      </c>
      <c r="F725" s="22" t="s">
        <v>424</v>
      </c>
      <c r="G725" s="23" t="s">
        <v>425</v>
      </c>
      <c r="H725" s="26">
        <v>43</v>
      </c>
      <c r="I725" s="27">
        <v>3612860</v>
      </c>
      <c r="J725" s="29">
        <v>1.4999999999999999E-2</v>
      </c>
      <c r="K725" s="28">
        <v>54192.9</v>
      </c>
      <c r="L725" s="13">
        <v>59612.19000000001</v>
      </c>
    </row>
    <row r="726" spans="1:12" ht="16.5" customHeight="1">
      <c r="A726" s="9">
        <f>ROW(상세내역[[#This Row],[순번]])-ROW(상세내역[[#Headers],[순번]])</f>
        <v>725</v>
      </c>
      <c r="B726" s="9" t="s">
        <v>732</v>
      </c>
      <c r="C726" s="32" t="s">
        <v>336</v>
      </c>
      <c r="D726" s="22" t="s">
        <v>337</v>
      </c>
      <c r="E726" s="22" t="s">
        <v>166</v>
      </c>
      <c r="F726" s="22" t="s">
        <v>338</v>
      </c>
      <c r="G726" s="23" t="s">
        <v>339</v>
      </c>
      <c r="H726" s="26">
        <v>19</v>
      </c>
      <c r="I726" s="27">
        <v>324900</v>
      </c>
      <c r="J726" s="29">
        <v>1.4999999999999999E-2</v>
      </c>
      <c r="K726" s="28">
        <v>4873.5</v>
      </c>
      <c r="L726" s="13">
        <v>5360.85</v>
      </c>
    </row>
    <row r="727" spans="1:12" ht="16.5" customHeight="1">
      <c r="A727" s="9">
        <f>ROW(상세내역[[#This Row],[순번]])-ROW(상세내역[[#Headers],[순번]])</f>
        <v>726</v>
      </c>
      <c r="B727" s="9" t="s">
        <v>732</v>
      </c>
      <c r="C727" s="32" t="s">
        <v>336</v>
      </c>
      <c r="D727" s="22" t="s">
        <v>337</v>
      </c>
      <c r="E727" s="22" t="s">
        <v>50</v>
      </c>
      <c r="F727" s="22" t="s">
        <v>51</v>
      </c>
      <c r="G727" s="23" t="s">
        <v>52</v>
      </c>
      <c r="H727" s="26">
        <v>31</v>
      </c>
      <c r="I727" s="27">
        <v>402690</v>
      </c>
      <c r="J727" s="29">
        <v>1.4999999999999999E-2</v>
      </c>
      <c r="K727" s="28">
        <v>6040.3499999999995</v>
      </c>
      <c r="L727" s="13">
        <v>6644.3850000000002</v>
      </c>
    </row>
    <row r="728" spans="1:12" ht="16.5" customHeight="1">
      <c r="A728" s="9">
        <f>ROW(상세내역[[#This Row],[순번]])-ROW(상세내역[[#Headers],[순번]])</f>
        <v>727</v>
      </c>
      <c r="B728" s="9" t="s">
        <v>732</v>
      </c>
      <c r="C728" s="32" t="s">
        <v>336</v>
      </c>
      <c r="D728" s="22" t="s">
        <v>337</v>
      </c>
      <c r="E728" s="22" t="s">
        <v>53</v>
      </c>
      <c r="F728" s="22" t="s">
        <v>517</v>
      </c>
      <c r="G728" s="23" t="s">
        <v>518</v>
      </c>
      <c r="H728" s="26">
        <v>3</v>
      </c>
      <c r="I728" s="27">
        <v>32580</v>
      </c>
      <c r="J728" s="29">
        <v>1.4999999999999999E-2</v>
      </c>
      <c r="K728" s="28">
        <v>488.7</v>
      </c>
      <c r="L728" s="13">
        <v>537.57000000000005</v>
      </c>
    </row>
    <row r="729" spans="1:12" ht="16.5" customHeight="1">
      <c r="A729" s="9">
        <f>ROW(상세내역[[#This Row],[순번]])-ROW(상세내역[[#Headers],[순번]])</f>
        <v>728</v>
      </c>
      <c r="B729" s="9" t="s">
        <v>732</v>
      </c>
      <c r="C729" s="32" t="s">
        <v>336</v>
      </c>
      <c r="D729" s="22" t="s">
        <v>337</v>
      </c>
      <c r="E729" s="22" t="s">
        <v>582</v>
      </c>
      <c r="F729" s="22" t="s">
        <v>583</v>
      </c>
      <c r="G729" s="23" t="s">
        <v>584</v>
      </c>
      <c r="H729" s="26">
        <v>2</v>
      </c>
      <c r="I729" s="27">
        <v>25440</v>
      </c>
      <c r="J729" s="29">
        <v>1.4999999999999999E-2</v>
      </c>
      <c r="K729" s="28">
        <v>381.59999999999997</v>
      </c>
      <c r="L729" s="13">
        <v>419.76</v>
      </c>
    </row>
    <row r="730" spans="1:12" ht="16.5" customHeight="1">
      <c r="A730" s="9">
        <f>ROW(상세내역[[#This Row],[순번]])-ROW(상세내역[[#Headers],[순번]])</f>
        <v>729</v>
      </c>
      <c r="B730" s="9" t="s">
        <v>732</v>
      </c>
      <c r="C730" s="32" t="s">
        <v>336</v>
      </c>
      <c r="D730" s="22" t="s">
        <v>337</v>
      </c>
      <c r="E730" s="22" t="s">
        <v>124</v>
      </c>
      <c r="F730" s="22" t="s">
        <v>125</v>
      </c>
      <c r="G730" s="23" t="s">
        <v>126</v>
      </c>
      <c r="H730" s="26">
        <v>11</v>
      </c>
      <c r="I730" s="27">
        <v>145200</v>
      </c>
      <c r="J730" s="29">
        <v>1.4999999999999999E-2</v>
      </c>
      <c r="K730" s="28">
        <v>2178</v>
      </c>
      <c r="L730" s="13">
        <v>2395.8000000000002</v>
      </c>
    </row>
    <row r="731" spans="1:12" ht="16.5" customHeight="1">
      <c r="A731" s="9">
        <f>ROW(상세내역[[#This Row],[순번]])-ROW(상세내역[[#Headers],[순번]])</f>
        <v>730</v>
      </c>
      <c r="B731" s="9" t="s">
        <v>732</v>
      </c>
      <c r="C731" s="32" t="s">
        <v>336</v>
      </c>
      <c r="D731" s="22" t="s">
        <v>337</v>
      </c>
      <c r="E731" s="22" t="s">
        <v>130</v>
      </c>
      <c r="F731" s="22" t="s">
        <v>131</v>
      </c>
      <c r="G731" s="23" t="s">
        <v>132</v>
      </c>
      <c r="H731" s="26">
        <v>8</v>
      </c>
      <c r="I731" s="27">
        <v>428240</v>
      </c>
      <c r="J731" s="29">
        <v>1.4999999999999999E-2</v>
      </c>
      <c r="K731" s="28">
        <v>6423.5999999999995</v>
      </c>
      <c r="L731" s="13">
        <v>7065.96</v>
      </c>
    </row>
    <row r="732" spans="1:12" ht="16.5" customHeight="1">
      <c r="A732" s="9">
        <f>ROW(상세내역[[#This Row],[순번]])-ROW(상세내역[[#Headers],[순번]])</f>
        <v>731</v>
      </c>
      <c r="B732" s="9" t="s">
        <v>732</v>
      </c>
      <c r="C732" s="32" t="s">
        <v>336</v>
      </c>
      <c r="D732" s="22" t="s">
        <v>337</v>
      </c>
      <c r="E732" s="22" t="s">
        <v>163</v>
      </c>
      <c r="F732" s="22" t="s">
        <v>565</v>
      </c>
      <c r="G732" s="23" t="s">
        <v>566</v>
      </c>
      <c r="H732" s="26">
        <v>1</v>
      </c>
      <c r="I732" s="27">
        <v>111130</v>
      </c>
      <c r="J732" s="29">
        <v>1.4999999999999999E-2</v>
      </c>
      <c r="K732" s="28">
        <v>1666.95</v>
      </c>
      <c r="L732" s="13">
        <v>1833.6450000000002</v>
      </c>
    </row>
    <row r="733" spans="1:12" ht="16.5" customHeight="1">
      <c r="A733" s="9">
        <f>ROW(상세내역[[#This Row],[순번]])-ROW(상세내역[[#Headers],[순번]])</f>
        <v>732</v>
      </c>
      <c r="B733" s="9" t="s">
        <v>732</v>
      </c>
      <c r="C733" s="32" t="s">
        <v>672</v>
      </c>
      <c r="D733" s="22" t="s">
        <v>673</v>
      </c>
      <c r="E733" s="22" t="s">
        <v>166</v>
      </c>
      <c r="F733" s="22" t="s">
        <v>169</v>
      </c>
      <c r="G733" s="23" t="s">
        <v>170</v>
      </c>
      <c r="H733" s="26">
        <v>6</v>
      </c>
      <c r="I733" s="27">
        <v>0</v>
      </c>
      <c r="J733" s="29">
        <v>1.4999999999999999E-2</v>
      </c>
      <c r="K733" s="28">
        <v>0</v>
      </c>
      <c r="L733" s="13">
        <v>0</v>
      </c>
    </row>
    <row r="734" spans="1:12" ht="16.5" customHeight="1">
      <c r="A734" s="9">
        <f>ROW(상세내역[[#This Row],[순번]])-ROW(상세내역[[#Headers],[순번]])</f>
        <v>733</v>
      </c>
      <c r="B734" s="9" t="s">
        <v>732</v>
      </c>
      <c r="C734" s="32" t="s">
        <v>672</v>
      </c>
      <c r="D734" s="22" t="s">
        <v>673</v>
      </c>
      <c r="E734" s="22" t="s">
        <v>166</v>
      </c>
      <c r="F734" s="22" t="s">
        <v>171</v>
      </c>
      <c r="G734" s="23" t="s">
        <v>172</v>
      </c>
      <c r="H734" s="26">
        <v>6</v>
      </c>
      <c r="I734" s="27">
        <v>0</v>
      </c>
      <c r="J734" s="29">
        <v>1.4999999999999999E-2</v>
      </c>
      <c r="K734" s="28">
        <v>0</v>
      </c>
      <c r="L734" s="13">
        <v>0</v>
      </c>
    </row>
    <row r="735" spans="1:12" ht="16.5" customHeight="1">
      <c r="A735" s="9">
        <f>ROW(상세내역[[#This Row],[순번]])-ROW(상세내역[[#Headers],[순번]])</f>
        <v>734</v>
      </c>
      <c r="B735" s="9" t="s">
        <v>732</v>
      </c>
      <c r="C735" s="32" t="s">
        <v>672</v>
      </c>
      <c r="D735" s="22" t="s">
        <v>673</v>
      </c>
      <c r="E735" s="22" t="s">
        <v>166</v>
      </c>
      <c r="F735" s="22" t="s">
        <v>173</v>
      </c>
      <c r="G735" s="23" t="s">
        <v>174</v>
      </c>
      <c r="H735" s="26">
        <v>6</v>
      </c>
      <c r="I735" s="27">
        <v>0</v>
      </c>
      <c r="J735" s="29">
        <v>1.4999999999999999E-2</v>
      </c>
      <c r="K735" s="28">
        <v>0</v>
      </c>
      <c r="L735" s="13">
        <v>0</v>
      </c>
    </row>
    <row r="736" spans="1:12" ht="16.5" customHeight="1">
      <c r="A736" s="9">
        <f>ROW(상세내역[[#This Row],[순번]])-ROW(상세내역[[#Headers],[순번]])</f>
        <v>735</v>
      </c>
      <c r="B736" s="9" t="s">
        <v>732</v>
      </c>
      <c r="C736" s="32" t="s">
        <v>672</v>
      </c>
      <c r="D736" s="22" t="s">
        <v>673</v>
      </c>
      <c r="E736" s="22" t="s">
        <v>166</v>
      </c>
      <c r="F736" s="22" t="s">
        <v>705</v>
      </c>
      <c r="G736" s="23" t="s">
        <v>706</v>
      </c>
      <c r="H736" s="26">
        <v>3</v>
      </c>
      <c r="I736" s="27">
        <v>2100000</v>
      </c>
      <c r="J736" s="29">
        <v>1.4999999999999999E-2</v>
      </c>
      <c r="K736" s="28">
        <v>31500</v>
      </c>
      <c r="L736" s="13">
        <v>34650</v>
      </c>
    </row>
    <row r="737" spans="1:12" ht="16.5" customHeight="1">
      <c r="A737" s="9">
        <f>ROW(상세내역[[#This Row],[순번]])-ROW(상세내역[[#Headers],[순번]])</f>
        <v>736</v>
      </c>
      <c r="B737" s="9" t="s">
        <v>732</v>
      </c>
      <c r="C737" s="32" t="s">
        <v>672</v>
      </c>
      <c r="D737" s="22" t="s">
        <v>673</v>
      </c>
      <c r="E737" s="22" t="s">
        <v>44</v>
      </c>
      <c r="F737" s="22" t="s">
        <v>45</v>
      </c>
      <c r="G737" s="23" t="s">
        <v>46</v>
      </c>
      <c r="H737" s="26">
        <v>24</v>
      </c>
      <c r="I737" s="27">
        <v>846480</v>
      </c>
      <c r="J737" s="29">
        <v>1.4999999999999999E-2</v>
      </c>
      <c r="K737" s="28">
        <v>12697.199999999999</v>
      </c>
      <c r="L737" s="13">
        <v>13966.92</v>
      </c>
    </row>
    <row r="738" spans="1:12" ht="16.5" customHeight="1">
      <c r="A738" s="9">
        <f>ROW(상세내역[[#This Row],[순번]])-ROW(상세내역[[#Headers],[순번]])</f>
        <v>737</v>
      </c>
      <c r="B738" s="9" t="s">
        <v>732</v>
      </c>
      <c r="C738" s="32" t="s">
        <v>672</v>
      </c>
      <c r="D738" s="22" t="s">
        <v>673</v>
      </c>
      <c r="E738" s="22" t="s">
        <v>50</v>
      </c>
      <c r="F738" s="22" t="s">
        <v>51</v>
      </c>
      <c r="G738" s="23" t="s">
        <v>52</v>
      </c>
      <c r="H738" s="26">
        <v>454</v>
      </c>
      <c r="I738" s="27">
        <v>5897460</v>
      </c>
      <c r="J738" s="29">
        <v>1.4999999999999999E-2</v>
      </c>
      <c r="K738" s="28">
        <v>88461.9</v>
      </c>
      <c r="L738" s="13">
        <v>97308.09</v>
      </c>
    </row>
    <row r="739" spans="1:12" ht="16.5" customHeight="1">
      <c r="A739" s="9">
        <f>ROW(상세내역[[#This Row],[순번]])-ROW(상세내역[[#Headers],[순번]])</f>
        <v>738</v>
      </c>
      <c r="B739" s="9" t="s">
        <v>732</v>
      </c>
      <c r="C739" s="32" t="s">
        <v>672</v>
      </c>
      <c r="D739" s="22" t="s">
        <v>673</v>
      </c>
      <c r="E739" s="22" t="s">
        <v>53</v>
      </c>
      <c r="F739" s="22" t="s">
        <v>517</v>
      </c>
      <c r="G739" s="23" t="s">
        <v>518</v>
      </c>
      <c r="H739" s="26">
        <v>11</v>
      </c>
      <c r="I739" s="27">
        <v>119460</v>
      </c>
      <c r="J739" s="29">
        <v>1.4999999999999999E-2</v>
      </c>
      <c r="K739" s="28">
        <v>1791.8999999999999</v>
      </c>
      <c r="L739" s="13">
        <v>1971.09</v>
      </c>
    </row>
    <row r="740" spans="1:12" ht="16.5" customHeight="1">
      <c r="A740" s="9">
        <f>ROW(상세내역[[#This Row],[순번]])-ROW(상세내역[[#Headers],[순번]])</f>
        <v>739</v>
      </c>
      <c r="B740" s="9" t="s">
        <v>732</v>
      </c>
      <c r="C740" s="32" t="s">
        <v>672</v>
      </c>
      <c r="D740" s="22" t="s">
        <v>673</v>
      </c>
      <c r="E740" s="22" t="s">
        <v>333</v>
      </c>
      <c r="F740" s="22" t="s">
        <v>357</v>
      </c>
      <c r="G740" s="23" t="s">
        <v>358</v>
      </c>
      <c r="H740" s="26">
        <v>62</v>
      </c>
      <c r="I740" s="27">
        <v>2583540</v>
      </c>
      <c r="J740" s="29">
        <v>1.4999999999999999E-2</v>
      </c>
      <c r="K740" s="28">
        <v>38753.1</v>
      </c>
      <c r="L740" s="13">
        <v>42628.41</v>
      </c>
    </row>
    <row r="741" spans="1:12" ht="16.5" customHeight="1">
      <c r="A741" s="9">
        <f>ROW(상세내역[[#This Row],[순번]])-ROW(상세내역[[#Headers],[순번]])</f>
        <v>740</v>
      </c>
      <c r="B741" s="9" t="s">
        <v>732</v>
      </c>
      <c r="C741" s="32" t="s">
        <v>672</v>
      </c>
      <c r="D741" s="22" t="s">
        <v>673</v>
      </c>
      <c r="E741" s="22" t="s">
        <v>177</v>
      </c>
      <c r="F741" s="22" t="s">
        <v>178</v>
      </c>
      <c r="G741" s="23" t="s">
        <v>179</v>
      </c>
      <c r="H741" s="26">
        <v>41</v>
      </c>
      <c r="I741" s="27">
        <v>43460</v>
      </c>
      <c r="J741" s="29">
        <v>1.4999999999999999E-2</v>
      </c>
      <c r="K741" s="28">
        <v>651.9</v>
      </c>
      <c r="L741" s="13">
        <v>717.09</v>
      </c>
    </row>
    <row r="742" spans="1:12" ht="16.5" customHeight="1">
      <c r="A742" s="9">
        <f>ROW(상세내역[[#This Row],[순번]])-ROW(상세내역[[#Headers],[순번]])</f>
        <v>741</v>
      </c>
      <c r="B742" s="9" t="s">
        <v>732</v>
      </c>
      <c r="C742" s="32" t="s">
        <v>672</v>
      </c>
      <c r="D742" s="22" t="s">
        <v>673</v>
      </c>
      <c r="E742" s="22" t="s">
        <v>183</v>
      </c>
      <c r="F742" s="22" t="s">
        <v>184</v>
      </c>
      <c r="G742" s="23" t="s">
        <v>185</v>
      </c>
      <c r="H742" s="26">
        <v>41</v>
      </c>
      <c r="I742" s="27">
        <v>43460</v>
      </c>
      <c r="J742" s="29">
        <v>1.4999999999999999E-2</v>
      </c>
      <c r="K742" s="28">
        <v>651.9</v>
      </c>
      <c r="L742" s="13">
        <v>717.09</v>
      </c>
    </row>
    <row r="743" spans="1:12" ht="16.5" customHeight="1">
      <c r="A743" s="9">
        <f>ROW(상세내역[[#This Row],[순번]])-ROW(상세내역[[#Headers],[순번]])</f>
        <v>742</v>
      </c>
      <c r="B743" s="9" t="s">
        <v>732</v>
      </c>
      <c r="C743" s="32" t="s">
        <v>672</v>
      </c>
      <c r="D743" s="22" t="s">
        <v>673</v>
      </c>
      <c r="E743" s="22" t="s">
        <v>186</v>
      </c>
      <c r="F743" s="22" t="s">
        <v>187</v>
      </c>
      <c r="G743" s="23" t="s">
        <v>188</v>
      </c>
      <c r="H743" s="26">
        <v>31</v>
      </c>
      <c r="I743" s="27">
        <v>32860</v>
      </c>
      <c r="J743" s="29">
        <v>1.4999999999999999E-2</v>
      </c>
      <c r="K743" s="28">
        <v>492.9</v>
      </c>
      <c r="L743" s="13">
        <v>542.19000000000005</v>
      </c>
    </row>
    <row r="744" spans="1:12" ht="16.5" customHeight="1">
      <c r="A744" s="9">
        <f>ROW(상세내역[[#This Row],[순번]])-ROW(상세내역[[#Headers],[순번]])</f>
        <v>743</v>
      </c>
      <c r="B744" s="9" t="s">
        <v>732</v>
      </c>
      <c r="C744" s="32" t="s">
        <v>672</v>
      </c>
      <c r="D744" s="22" t="s">
        <v>673</v>
      </c>
      <c r="E744" s="22" t="s">
        <v>189</v>
      </c>
      <c r="F744" s="22" t="s">
        <v>190</v>
      </c>
      <c r="G744" s="23" t="s">
        <v>191</v>
      </c>
      <c r="H744" s="26">
        <v>41</v>
      </c>
      <c r="I744" s="27">
        <v>43460</v>
      </c>
      <c r="J744" s="29">
        <v>1.4999999999999999E-2</v>
      </c>
      <c r="K744" s="28">
        <v>651.9</v>
      </c>
      <c r="L744" s="13">
        <v>717.09</v>
      </c>
    </row>
    <row r="745" spans="1:12" ht="16.5" customHeight="1">
      <c r="A745" s="9">
        <f>ROW(상세내역[[#This Row],[순번]])-ROW(상세내역[[#Headers],[순번]])</f>
        <v>744</v>
      </c>
      <c r="B745" s="9" t="s">
        <v>732</v>
      </c>
      <c r="C745" s="32" t="s">
        <v>672</v>
      </c>
      <c r="D745" s="22" t="s">
        <v>673</v>
      </c>
      <c r="E745" s="22" t="s">
        <v>192</v>
      </c>
      <c r="F745" s="22" t="s">
        <v>193</v>
      </c>
      <c r="G745" s="23" t="s">
        <v>194</v>
      </c>
      <c r="H745" s="26">
        <v>41</v>
      </c>
      <c r="I745" s="27">
        <v>43460</v>
      </c>
      <c r="J745" s="29">
        <v>1.4999999999999999E-2</v>
      </c>
      <c r="K745" s="28">
        <v>651.9</v>
      </c>
      <c r="L745" s="13">
        <v>717.09</v>
      </c>
    </row>
    <row r="746" spans="1:12" ht="16.5" customHeight="1">
      <c r="A746" s="9">
        <f>ROW(상세내역[[#This Row],[순번]])-ROW(상세내역[[#Headers],[순번]])</f>
        <v>745</v>
      </c>
      <c r="B746" s="9" t="s">
        <v>732</v>
      </c>
      <c r="C746" s="32" t="s">
        <v>672</v>
      </c>
      <c r="D746" s="22" t="s">
        <v>673</v>
      </c>
      <c r="E746" s="22" t="s">
        <v>195</v>
      </c>
      <c r="F746" s="22" t="s">
        <v>196</v>
      </c>
      <c r="G746" s="23" t="s">
        <v>197</v>
      </c>
      <c r="H746" s="26">
        <v>6</v>
      </c>
      <c r="I746" s="27">
        <v>13980</v>
      </c>
      <c r="J746" s="29">
        <v>1.4999999999999999E-2</v>
      </c>
      <c r="K746" s="28">
        <v>209.7</v>
      </c>
      <c r="L746" s="13">
        <v>230.67000000000002</v>
      </c>
    </row>
    <row r="747" spans="1:12" ht="16.5" customHeight="1">
      <c r="A747" s="9">
        <f>ROW(상세내역[[#This Row],[순번]])-ROW(상세내역[[#Headers],[순번]])</f>
        <v>746</v>
      </c>
      <c r="B747" s="9" t="s">
        <v>732</v>
      </c>
      <c r="C747" s="32" t="s">
        <v>672</v>
      </c>
      <c r="D747" s="22" t="s">
        <v>673</v>
      </c>
      <c r="E747" s="22" t="s">
        <v>60</v>
      </c>
      <c r="F747" s="22" t="s">
        <v>61</v>
      </c>
      <c r="G747" s="23" t="s">
        <v>62</v>
      </c>
      <c r="H747" s="26">
        <v>1</v>
      </c>
      <c r="I747" s="27">
        <v>2610</v>
      </c>
      <c r="J747" s="29">
        <v>1.4999999999999999E-2</v>
      </c>
      <c r="K747" s="28">
        <v>39.15</v>
      </c>
      <c r="L747" s="13">
        <v>43.065000000000005</v>
      </c>
    </row>
    <row r="748" spans="1:12" ht="16.5" customHeight="1">
      <c r="A748" s="9">
        <f>ROW(상세내역[[#This Row],[순번]])-ROW(상세내역[[#Headers],[순번]])</f>
        <v>747</v>
      </c>
      <c r="B748" s="9" t="s">
        <v>732</v>
      </c>
      <c r="C748" s="32" t="s">
        <v>672</v>
      </c>
      <c r="D748" s="22" t="s">
        <v>673</v>
      </c>
      <c r="E748" s="22" t="s">
        <v>63</v>
      </c>
      <c r="F748" s="22" t="s">
        <v>64</v>
      </c>
      <c r="G748" s="23" t="s">
        <v>65</v>
      </c>
      <c r="H748" s="26">
        <v>1</v>
      </c>
      <c r="I748" s="27">
        <v>2610</v>
      </c>
      <c r="J748" s="29">
        <v>1.4999999999999999E-2</v>
      </c>
      <c r="K748" s="28">
        <v>39.15</v>
      </c>
      <c r="L748" s="13">
        <v>43.065000000000005</v>
      </c>
    </row>
    <row r="749" spans="1:12" ht="16.5" customHeight="1">
      <c r="A749" s="9">
        <f>ROW(상세내역[[#This Row],[순번]])-ROW(상세내역[[#Headers],[순번]])</f>
        <v>748</v>
      </c>
      <c r="B749" s="9" t="s">
        <v>732</v>
      </c>
      <c r="C749" s="32" t="s">
        <v>672</v>
      </c>
      <c r="D749" s="22" t="s">
        <v>673</v>
      </c>
      <c r="E749" s="22" t="s">
        <v>66</v>
      </c>
      <c r="F749" s="22" t="s">
        <v>67</v>
      </c>
      <c r="G749" s="23" t="s">
        <v>68</v>
      </c>
      <c r="H749" s="26">
        <v>7</v>
      </c>
      <c r="I749" s="27">
        <v>67760</v>
      </c>
      <c r="J749" s="29">
        <v>1.4999999999999999E-2</v>
      </c>
      <c r="K749" s="28">
        <v>1016.4</v>
      </c>
      <c r="L749" s="13">
        <v>1118.04</v>
      </c>
    </row>
    <row r="750" spans="1:12" ht="16.5" customHeight="1">
      <c r="A750" s="9">
        <f>ROW(상세내역[[#This Row],[순번]])-ROW(상세내역[[#Headers],[순번]])</f>
        <v>749</v>
      </c>
      <c r="B750" s="9" t="s">
        <v>732</v>
      </c>
      <c r="C750" s="32" t="s">
        <v>672</v>
      </c>
      <c r="D750" s="22" t="s">
        <v>673</v>
      </c>
      <c r="E750" s="22" t="s">
        <v>204</v>
      </c>
      <c r="F750" s="22" t="s">
        <v>205</v>
      </c>
      <c r="G750" s="23" t="s">
        <v>206</v>
      </c>
      <c r="H750" s="26">
        <v>11</v>
      </c>
      <c r="I750" s="27">
        <v>22550</v>
      </c>
      <c r="J750" s="29">
        <v>1.4999999999999999E-2</v>
      </c>
      <c r="K750" s="28">
        <v>338.25</v>
      </c>
      <c r="L750" s="13">
        <v>372.07500000000005</v>
      </c>
    </row>
    <row r="751" spans="1:12" ht="16.5" customHeight="1">
      <c r="A751" s="9">
        <f>ROW(상세내역[[#This Row],[순번]])-ROW(상세내역[[#Headers],[순번]])</f>
        <v>750</v>
      </c>
      <c r="B751" s="9" t="s">
        <v>732</v>
      </c>
      <c r="C751" s="32" t="s">
        <v>672</v>
      </c>
      <c r="D751" s="22" t="s">
        <v>673</v>
      </c>
      <c r="E751" s="22" t="s">
        <v>207</v>
      </c>
      <c r="F751" s="22" t="s">
        <v>208</v>
      </c>
      <c r="G751" s="23" t="s">
        <v>209</v>
      </c>
      <c r="H751" s="26">
        <v>11</v>
      </c>
      <c r="I751" s="27">
        <v>36410</v>
      </c>
      <c r="J751" s="29">
        <v>1.4999999999999999E-2</v>
      </c>
      <c r="K751" s="28">
        <v>546.15</v>
      </c>
      <c r="L751" s="13">
        <v>600.76499999999999</v>
      </c>
    </row>
    <row r="752" spans="1:12" ht="16.5" customHeight="1">
      <c r="A752" s="9">
        <f>ROW(상세내역[[#This Row],[순번]])-ROW(상세내역[[#Headers],[순번]])</f>
        <v>751</v>
      </c>
      <c r="B752" s="9" t="s">
        <v>732</v>
      </c>
      <c r="C752" s="32" t="s">
        <v>672</v>
      </c>
      <c r="D752" s="22" t="s">
        <v>673</v>
      </c>
      <c r="E752" s="22" t="s">
        <v>359</v>
      </c>
      <c r="F752" s="22" t="s">
        <v>360</v>
      </c>
      <c r="G752" s="23" t="s">
        <v>361</v>
      </c>
      <c r="H752" s="26">
        <v>23</v>
      </c>
      <c r="I752" s="27">
        <v>145130</v>
      </c>
      <c r="J752" s="29">
        <v>1.4999999999999999E-2</v>
      </c>
      <c r="K752" s="28">
        <v>2176.9499999999998</v>
      </c>
      <c r="L752" s="13">
        <v>2394.645</v>
      </c>
    </row>
    <row r="753" spans="1:12" ht="16.5" customHeight="1">
      <c r="A753" s="9">
        <f>ROW(상세내역[[#This Row],[순번]])-ROW(상세내역[[#Headers],[순번]])</f>
        <v>752</v>
      </c>
      <c r="B753" s="9" t="s">
        <v>732</v>
      </c>
      <c r="C753" s="32" t="s">
        <v>672</v>
      </c>
      <c r="D753" s="22" t="s">
        <v>673</v>
      </c>
      <c r="E753" s="22" t="s">
        <v>362</v>
      </c>
      <c r="F753" s="22" t="s">
        <v>363</v>
      </c>
      <c r="G753" s="23" t="s">
        <v>364</v>
      </c>
      <c r="H753" s="26">
        <v>23</v>
      </c>
      <c r="I753" s="27">
        <v>86250</v>
      </c>
      <c r="J753" s="29">
        <v>1.4999999999999999E-2</v>
      </c>
      <c r="K753" s="28">
        <v>1293.75</v>
      </c>
      <c r="L753" s="13">
        <v>1423.1250000000002</v>
      </c>
    </row>
    <row r="754" spans="1:12" ht="16.5" customHeight="1">
      <c r="A754" s="9">
        <f>ROW(상세내역[[#This Row],[순번]])-ROW(상세내역[[#Headers],[순번]])</f>
        <v>753</v>
      </c>
      <c r="B754" s="9" t="s">
        <v>732</v>
      </c>
      <c r="C754" s="32" t="s">
        <v>672</v>
      </c>
      <c r="D754" s="22" t="s">
        <v>673</v>
      </c>
      <c r="E754" s="22" t="s">
        <v>413</v>
      </c>
      <c r="F754" s="22" t="s">
        <v>414</v>
      </c>
      <c r="G754" s="23" t="s">
        <v>415</v>
      </c>
      <c r="H754" s="26">
        <v>17</v>
      </c>
      <c r="I754" s="27">
        <v>235280</v>
      </c>
      <c r="J754" s="29">
        <v>1.4999999999999999E-2</v>
      </c>
      <c r="K754" s="28">
        <v>3529.2</v>
      </c>
      <c r="L754" s="13">
        <v>3882.12</v>
      </c>
    </row>
    <row r="755" spans="1:12" ht="16.5" customHeight="1">
      <c r="A755" s="9">
        <f>ROW(상세내역[[#This Row],[순번]])-ROW(상세내역[[#Headers],[순번]])</f>
        <v>754</v>
      </c>
      <c r="B755" s="9" t="s">
        <v>732</v>
      </c>
      <c r="C755" s="32" t="s">
        <v>672</v>
      </c>
      <c r="D755" s="22" t="s">
        <v>673</v>
      </c>
      <c r="E755" s="22" t="s">
        <v>218</v>
      </c>
      <c r="F755" s="22" t="s">
        <v>219</v>
      </c>
      <c r="G755" s="23" t="s">
        <v>220</v>
      </c>
      <c r="H755" s="26">
        <v>34</v>
      </c>
      <c r="I755" s="27">
        <v>64260</v>
      </c>
      <c r="J755" s="29">
        <v>1.4999999999999999E-2</v>
      </c>
      <c r="K755" s="28">
        <v>963.9</v>
      </c>
      <c r="L755" s="13">
        <v>1060.29</v>
      </c>
    </row>
    <row r="756" spans="1:12" ht="16.5" customHeight="1">
      <c r="A756" s="9">
        <f>ROW(상세내역[[#This Row],[순번]])-ROW(상세내역[[#Headers],[순번]])</f>
        <v>755</v>
      </c>
      <c r="B756" s="9" t="s">
        <v>732</v>
      </c>
      <c r="C756" s="32" t="s">
        <v>672</v>
      </c>
      <c r="D756" s="22" t="s">
        <v>673</v>
      </c>
      <c r="E756" s="22" t="s">
        <v>221</v>
      </c>
      <c r="F756" s="22" t="s">
        <v>222</v>
      </c>
      <c r="G756" s="23" t="s">
        <v>223</v>
      </c>
      <c r="H756" s="26">
        <v>34</v>
      </c>
      <c r="I756" s="27">
        <v>65960</v>
      </c>
      <c r="J756" s="29">
        <v>1.4999999999999999E-2</v>
      </c>
      <c r="K756" s="28">
        <v>989.4</v>
      </c>
      <c r="L756" s="13">
        <v>1088.3400000000001</v>
      </c>
    </row>
    <row r="757" spans="1:12" ht="16.5" customHeight="1">
      <c r="A757" s="9">
        <f>ROW(상세내역[[#This Row],[순번]])-ROW(상세내역[[#Headers],[순번]])</f>
        <v>756</v>
      </c>
      <c r="B757" s="9" t="s">
        <v>732</v>
      </c>
      <c r="C757" s="32" t="s">
        <v>672</v>
      </c>
      <c r="D757" s="22" t="s">
        <v>673</v>
      </c>
      <c r="E757" s="22" t="s">
        <v>233</v>
      </c>
      <c r="F757" s="22" t="s">
        <v>234</v>
      </c>
      <c r="G757" s="23" t="s">
        <v>235</v>
      </c>
      <c r="H757" s="26">
        <v>11</v>
      </c>
      <c r="I757" s="27">
        <v>14410</v>
      </c>
      <c r="J757" s="29">
        <v>1.4999999999999999E-2</v>
      </c>
      <c r="K757" s="28">
        <v>216.15</v>
      </c>
      <c r="L757" s="13">
        <v>237.76500000000001</v>
      </c>
    </row>
    <row r="758" spans="1:12" ht="16.5" customHeight="1">
      <c r="A758" s="9">
        <f>ROW(상세내역[[#This Row],[순번]])-ROW(상세내역[[#Headers],[순번]])</f>
        <v>757</v>
      </c>
      <c r="B758" s="9" t="s">
        <v>732</v>
      </c>
      <c r="C758" s="32" t="s">
        <v>672</v>
      </c>
      <c r="D758" s="22" t="s">
        <v>673</v>
      </c>
      <c r="E758" s="22" t="s">
        <v>236</v>
      </c>
      <c r="F758" s="22" t="s">
        <v>237</v>
      </c>
      <c r="G758" s="23" t="s">
        <v>238</v>
      </c>
      <c r="H758" s="26">
        <v>11</v>
      </c>
      <c r="I758" s="27">
        <v>22000</v>
      </c>
      <c r="J758" s="29">
        <v>1.4999999999999999E-2</v>
      </c>
      <c r="K758" s="28">
        <v>330</v>
      </c>
      <c r="L758" s="13">
        <v>363.00000000000006</v>
      </c>
    </row>
    <row r="759" spans="1:12" ht="16.5" customHeight="1">
      <c r="A759" s="9">
        <f>ROW(상세내역[[#This Row],[순번]])-ROW(상세내역[[#Headers],[순번]])</f>
        <v>758</v>
      </c>
      <c r="B759" s="9" t="s">
        <v>732</v>
      </c>
      <c r="C759" s="32" t="s">
        <v>672</v>
      </c>
      <c r="D759" s="22" t="s">
        <v>673</v>
      </c>
      <c r="E759" s="22" t="s">
        <v>239</v>
      </c>
      <c r="F759" s="22" t="s">
        <v>240</v>
      </c>
      <c r="G759" s="23" t="s">
        <v>241</v>
      </c>
      <c r="H759" s="26">
        <v>13</v>
      </c>
      <c r="I759" s="27">
        <v>49920</v>
      </c>
      <c r="J759" s="29">
        <v>1.4999999999999999E-2</v>
      </c>
      <c r="K759" s="28">
        <v>748.8</v>
      </c>
      <c r="L759" s="13">
        <v>823.68000000000006</v>
      </c>
    </row>
    <row r="760" spans="1:12" ht="16.5" customHeight="1">
      <c r="A760" s="9">
        <f>ROW(상세내역[[#This Row],[순번]])-ROW(상세내역[[#Headers],[순번]])</f>
        <v>759</v>
      </c>
      <c r="B760" s="9" t="s">
        <v>732</v>
      </c>
      <c r="C760" s="32" t="s">
        <v>672</v>
      </c>
      <c r="D760" s="22" t="s">
        <v>673</v>
      </c>
      <c r="E760" s="22" t="s">
        <v>69</v>
      </c>
      <c r="F760" s="22" t="s">
        <v>242</v>
      </c>
      <c r="G760" s="23" t="s">
        <v>243</v>
      </c>
      <c r="H760" s="26">
        <v>23</v>
      </c>
      <c r="I760" s="27">
        <v>39330</v>
      </c>
      <c r="J760" s="29">
        <v>1.4999999999999999E-2</v>
      </c>
      <c r="K760" s="28">
        <v>589.94999999999993</v>
      </c>
      <c r="L760" s="13">
        <v>648.94499999999994</v>
      </c>
    </row>
    <row r="761" spans="1:12" ht="16.5" customHeight="1">
      <c r="A761" s="9">
        <f>ROW(상세내역[[#This Row],[순번]])-ROW(상세내역[[#Headers],[순번]])</f>
        <v>760</v>
      </c>
      <c r="B761" s="9" t="s">
        <v>732</v>
      </c>
      <c r="C761" s="32" t="s">
        <v>672</v>
      </c>
      <c r="D761" s="22" t="s">
        <v>673</v>
      </c>
      <c r="E761" s="22" t="s">
        <v>244</v>
      </c>
      <c r="F761" s="22" t="s">
        <v>245</v>
      </c>
      <c r="G761" s="23" t="s">
        <v>246</v>
      </c>
      <c r="H761" s="26">
        <v>23</v>
      </c>
      <c r="I761" s="27">
        <v>35880</v>
      </c>
      <c r="J761" s="29">
        <v>1.4999999999999999E-2</v>
      </c>
      <c r="K761" s="28">
        <v>538.19999999999993</v>
      </c>
      <c r="L761" s="13">
        <v>592.02</v>
      </c>
    </row>
    <row r="762" spans="1:12" ht="16.5" customHeight="1">
      <c r="A762" s="9">
        <f>ROW(상세내역[[#This Row],[순번]])-ROW(상세내역[[#Headers],[순번]])</f>
        <v>761</v>
      </c>
      <c r="B762" s="9" t="s">
        <v>732</v>
      </c>
      <c r="C762" s="32" t="s">
        <v>672</v>
      </c>
      <c r="D762" s="22" t="s">
        <v>673</v>
      </c>
      <c r="E762" s="22" t="s">
        <v>72</v>
      </c>
      <c r="F762" s="22" t="s">
        <v>73</v>
      </c>
      <c r="G762" s="23" t="s">
        <v>74</v>
      </c>
      <c r="H762" s="26">
        <v>1</v>
      </c>
      <c r="I762" s="27">
        <v>8660</v>
      </c>
      <c r="J762" s="29">
        <v>1.4999999999999999E-2</v>
      </c>
      <c r="K762" s="28">
        <v>129.9</v>
      </c>
      <c r="L762" s="13">
        <v>142.89000000000001</v>
      </c>
    </row>
    <row r="763" spans="1:12" ht="16.5" customHeight="1">
      <c r="A763" s="9">
        <f>ROW(상세내역[[#This Row],[순번]])-ROW(상세내역[[#Headers],[순번]])</f>
        <v>762</v>
      </c>
      <c r="B763" s="9" t="s">
        <v>732</v>
      </c>
      <c r="C763" s="32" t="s">
        <v>672</v>
      </c>
      <c r="D763" s="22" t="s">
        <v>673</v>
      </c>
      <c r="E763" s="22" t="s">
        <v>72</v>
      </c>
      <c r="F763" s="22" t="s">
        <v>613</v>
      </c>
      <c r="G763" s="23" t="s">
        <v>614</v>
      </c>
      <c r="H763" s="26">
        <v>2</v>
      </c>
      <c r="I763" s="27">
        <v>17320</v>
      </c>
      <c r="J763" s="29">
        <v>1.4999999999999999E-2</v>
      </c>
      <c r="K763" s="28">
        <v>259.8</v>
      </c>
      <c r="L763" s="13">
        <v>285.78000000000003</v>
      </c>
    </row>
    <row r="764" spans="1:12" ht="16.5" customHeight="1">
      <c r="A764" s="9">
        <f>ROW(상세내역[[#This Row],[순번]])-ROW(상세내역[[#Headers],[순번]])</f>
        <v>763</v>
      </c>
      <c r="B764" s="9" t="s">
        <v>732</v>
      </c>
      <c r="C764" s="32" t="s">
        <v>672</v>
      </c>
      <c r="D764" s="22" t="s">
        <v>673</v>
      </c>
      <c r="E764" s="22" t="s">
        <v>400</v>
      </c>
      <c r="F764" s="22" t="s">
        <v>707</v>
      </c>
      <c r="G764" s="23" t="s">
        <v>708</v>
      </c>
      <c r="H764" s="26">
        <v>1</v>
      </c>
      <c r="I764" s="27">
        <v>64460</v>
      </c>
      <c r="J764" s="29">
        <v>1.4999999999999999E-2</v>
      </c>
      <c r="K764" s="28">
        <v>966.9</v>
      </c>
      <c r="L764" s="13">
        <v>1063.5900000000001</v>
      </c>
    </row>
    <row r="765" spans="1:12" ht="16.5" customHeight="1">
      <c r="A765" s="9">
        <f>ROW(상세내역[[#This Row],[순번]])-ROW(상세내역[[#Headers],[순번]])</f>
        <v>764</v>
      </c>
      <c r="B765" s="9" t="s">
        <v>732</v>
      </c>
      <c r="C765" s="32" t="s">
        <v>672</v>
      </c>
      <c r="D765" s="22" t="s">
        <v>673</v>
      </c>
      <c r="E765" s="22" t="s">
        <v>253</v>
      </c>
      <c r="F765" s="22" t="s">
        <v>254</v>
      </c>
      <c r="G765" s="23" t="s">
        <v>255</v>
      </c>
      <c r="H765" s="26">
        <v>12</v>
      </c>
      <c r="I765" s="27">
        <v>19200</v>
      </c>
      <c r="J765" s="29">
        <v>1.4999999999999999E-2</v>
      </c>
      <c r="K765" s="28">
        <v>288</v>
      </c>
      <c r="L765" s="13">
        <v>316.8</v>
      </c>
    </row>
    <row r="766" spans="1:12" ht="16.5" customHeight="1">
      <c r="A766" s="9">
        <f>ROW(상세내역[[#This Row],[순번]])-ROW(상세내역[[#Headers],[순번]])</f>
        <v>765</v>
      </c>
      <c r="B766" s="9" t="s">
        <v>732</v>
      </c>
      <c r="C766" s="32" t="s">
        <v>672</v>
      </c>
      <c r="D766" s="22" t="s">
        <v>673</v>
      </c>
      <c r="E766" s="22" t="s">
        <v>256</v>
      </c>
      <c r="F766" s="22" t="s">
        <v>257</v>
      </c>
      <c r="G766" s="23" t="s">
        <v>258</v>
      </c>
      <c r="H766" s="26">
        <v>12</v>
      </c>
      <c r="I766" s="27">
        <v>78000</v>
      </c>
      <c r="J766" s="29">
        <v>1.4999999999999999E-2</v>
      </c>
      <c r="K766" s="28">
        <v>1170</v>
      </c>
      <c r="L766" s="13">
        <v>1287</v>
      </c>
    </row>
    <row r="767" spans="1:12" ht="16.5" customHeight="1">
      <c r="A767" s="9">
        <f>ROW(상세내역[[#This Row],[순번]])-ROW(상세내역[[#Headers],[순번]])</f>
        <v>766</v>
      </c>
      <c r="B767" s="9" t="s">
        <v>732</v>
      </c>
      <c r="C767" s="32" t="s">
        <v>672</v>
      </c>
      <c r="D767" s="22" t="s">
        <v>673</v>
      </c>
      <c r="E767" s="22" t="s">
        <v>259</v>
      </c>
      <c r="F767" s="22" t="s">
        <v>260</v>
      </c>
      <c r="G767" s="23" t="s">
        <v>261</v>
      </c>
      <c r="H767" s="26">
        <v>12</v>
      </c>
      <c r="I767" s="27">
        <v>78360</v>
      </c>
      <c r="J767" s="29">
        <v>1.4999999999999999E-2</v>
      </c>
      <c r="K767" s="28">
        <v>1175.3999999999999</v>
      </c>
      <c r="L767" s="13">
        <v>1292.94</v>
      </c>
    </row>
    <row r="768" spans="1:12" ht="16.5" customHeight="1">
      <c r="A768" s="9">
        <f>ROW(상세내역[[#This Row],[순번]])-ROW(상세내역[[#Headers],[순번]])</f>
        <v>767</v>
      </c>
      <c r="B768" s="9" t="s">
        <v>732</v>
      </c>
      <c r="C768" s="32" t="s">
        <v>672</v>
      </c>
      <c r="D768" s="22" t="s">
        <v>673</v>
      </c>
      <c r="E768" s="22" t="s">
        <v>277</v>
      </c>
      <c r="F768" s="22" t="s">
        <v>432</v>
      </c>
      <c r="G768" s="23" t="s">
        <v>433</v>
      </c>
      <c r="H768" s="26">
        <v>28</v>
      </c>
      <c r="I768" s="27">
        <v>37800</v>
      </c>
      <c r="J768" s="29">
        <v>1.4999999999999999E-2</v>
      </c>
      <c r="K768" s="28">
        <v>567</v>
      </c>
      <c r="L768" s="13">
        <v>623.70000000000005</v>
      </c>
    </row>
    <row r="769" spans="1:12" ht="16.5" customHeight="1">
      <c r="A769" s="9">
        <f>ROW(상세내역[[#This Row],[순번]])-ROW(상세내역[[#Headers],[순번]])</f>
        <v>768</v>
      </c>
      <c r="B769" s="9" t="s">
        <v>732</v>
      </c>
      <c r="C769" s="32" t="s">
        <v>672</v>
      </c>
      <c r="D769" s="22" t="s">
        <v>673</v>
      </c>
      <c r="E769" s="22" t="s">
        <v>280</v>
      </c>
      <c r="F769" s="22" t="s">
        <v>315</v>
      </c>
      <c r="G769" s="23" t="s">
        <v>434</v>
      </c>
      <c r="H769" s="26">
        <v>3</v>
      </c>
      <c r="I769" s="27">
        <v>22320</v>
      </c>
      <c r="J769" s="29">
        <v>1.4999999999999999E-2</v>
      </c>
      <c r="K769" s="28">
        <v>334.8</v>
      </c>
      <c r="L769" s="13">
        <v>368.28000000000003</v>
      </c>
    </row>
    <row r="770" spans="1:12" ht="16.5" customHeight="1">
      <c r="A770" s="9">
        <f>ROW(상세내역[[#This Row],[순번]])-ROW(상세내역[[#Headers],[순번]])</f>
        <v>769</v>
      </c>
      <c r="B770" s="9" t="s">
        <v>732</v>
      </c>
      <c r="C770" s="32" t="s">
        <v>672</v>
      </c>
      <c r="D770" s="22" t="s">
        <v>673</v>
      </c>
      <c r="E770" s="22" t="s">
        <v>81</v>
      </c>
      <c r="F770" s="22" t="s">
        <v>82</v>
      </c>
      <c r="G770" s="23" t="s">
        <v>83</v>
      </c>
      <c r="H770" s="26">
        <v>1</v>
      </c>
      <c r="I770" s="27">
        <v>14130</v>
      </c>
      <c r="J770" s="29">
        <v>1.4999999999999999E-2</v>
      </c>
      <c r="K770" s="28">
        <v>211.95</v>
      </c>
      <c r="L770" s="13">
        <v>233.14500000000001</v>
      </c>
    </row>
    <row r="771" spans="1:12" ht="16.5" customHeight="1">
      <c r="A771" s="9">
        <f>ROW(상세내역[[#This Row],[순번]])-ROW(상세내역[[#Headers],[순번]])</f>
        <v>770</v>
      </c>
      <c r="B771" s="9" t="s">
        <v>732</v>
      </c>
      <c r="C771" s="32" t="s">
        <v>672</v>
      </c>
      <c r="D771" s="22" t="s">
        <v>673</v>
      </c>
      <c r="E771" s="22" t="s">
        <v>282</v>
      </c>
      <c r="F771" s="22" t="s">
        <v>283</v>
      </c>
      <c r="G771" s="23" t="s">
        <v>284</v>
      </c>
      <c r="H771" s="26">
        <v>2</v>
      </c>
      <c r="I771" s="27">
        <v>22820</v>
      </c>
      <c r="J771" s="29">
        <v>1.4999999999999999E-2</v>
      </c>
      <c r="K771" s="28">
        <v>342.3</v>
      </c>
      <c r="L771" s="13">
        <v>376.53000000000003</v>
      </c>
    </row>
    <row r="772" spans="1:12" ht="16.5" customHeight="1">
      <c r="A772" s="9">
        <f>ROW(상세내역[[#This Row],[순번]])-ROW(상세내역[[#Headers],[순번]])</f>
        <v>771</v>
      </c>
      <c r="B772" s="9" t="s">
        <v>732</v>
      </c>
      <c r="C772" s="32" t="s">
        <v>672</v>
      </c>
      <c r="D772" s="22" t="s">
        <v>673</v>
      </c>
      <c r="E772" s="22" t="s">
        <v>285</v>
      </c>
      <c r="F772" s="22" t="s">
        <v>286</v>
      </c>
      <c r="G772" s="23" t="s">
        <v>287</v>
      </c>
      <c r="H772" s="26">
        <v>2</v>
      </c>
      <c r="I772" s="27">
        <v>22820</v>
      </c>
      <c r="J772" s="29">
        <v>1.4999999999999999E-2</v>
      </c>
      <c r="K772" s="28">
        <v>342.3</v>
      </c>
      <c r="L772" s="13">
        <v>376.53000000000003</v>
      </c>
    </row>
    <row r="773" spans="1:12" ht="16.5" customHeight="1">
      <c r="A773" s="9">
        <f>ROW(상세내역[[#This Row],[순번]])-ROW(상세내역[[#Headers],[순번]])</f>
        <v>772</v>
      </c>
      <c r="B773" s="9" t="s">
        <v>732</v>
      </c>
      <c r="C773" s="32" t="s">
        <v>672</v>
      </c>
      <c r="D773" s="22" t="s">
        <v>673</v>
      </c>
      <c r="E773" s="22" t="s">
        <v>288</v>
      </c>
      <c r="F773" s="22" t="s">
        <v>289</v>
      </c>
      <c r="G773" s="23" t="s">
        <v>290</v>
      </c>
      <c r="H773" s="26">
        <v>52</v>
      </c>
      <c r="I773" s="27">
        <v>824200</v>
      </c>
      <c r="J773" s="29">
        <v>1.4999999999999999E-2</v>
      </c>
      <c r="K773" s="28">
        <v>12363</v>
      </c>
      <c r="L773" s="13">
        <v>13599.300000000001</v>
      </c>
    </row>
    <row r="774" spans="1:12" ht="16.5" customHeight="1">
      <c r="A774" s="9">
        <f>ROW(상세내역[[#This Row],[순번]])-ROW(상세내역[[#Headers],[순번]])</f>
        <v>773</v>
      </c>
      <c r="B774" s="9" t="s">
        <v>732</v>
      </c>
      <c r="C774" s="32" t="s">
        <v>672</v>
      </c>
      <c r="D774" s="22" t="s">
        <v>673</v>
      </c>
      <c r="E774" s="22" t="s">
        <v>350</v>
      </c>
      <c r="F774" s="22" t="s">
        <v>351</v>
      </c>
      <c r="G774" s="23" t="s">
        <v>352</v>
      </c>
      <c r="H774" s="26">
        <v>35</v>
      </c>
      <c r="I774" s="27">
        <v>394800</v>
      </c>
      <c r="J774" s="29">
        <v>1.4999999999999999E-2</v>
      </c>
      <c r="K774" s="28">
        <v>5922</v>
      </c>
      <c r="L774" s="13">
        <v>6514.2000000000007</v>
      </c>
    </row>
    <row r="775" spans="1:12" ht="16.5" customHeight="1">
      <c r="A775" s="9">
        <f>ROW(상세내역[[#This Row],[순번]])-ROW(상세내역[[#Headers],[순번]])</f>
        <v>774</v>
      </c>
      <c r="B775" s="9" t="s">
        <v>732</v>
      </c>
      <c r="C775" s="32" t="s">
        <v>672</v>
      </c>
      <c r="D775" s="22" t="s">
        <v>673</v>
      </c>
      <c r="E775" s="22" t="s">
        <v>85</v>
      </c>
      <c r="F775" s="22" t="s">
        <v>86</v>
      </c>
      <c r="G775" s="23" t="s">
        <v>87</v>
      </c>
      <c r="H775" s="26">
        <v>21</v>
      </c>
      <c r="I775" s="27">
        <v>297360</v>
      </c>
      <c r="J775" s="29">
        <v>1.4999999999999999E-2</v>
      </c>
      <c r="K775" s="28">
        <v>4460.3999999999996</v>
      </c>
      <c r="L775" s="13">
        <v>4906.4399999999996</v>
      </c>
    </row>
    <row r="776" spans="1:12" ht="16.5" customHeight="1">
      <c r="A776" s="9">
        <f>ROW(상세내역[[#This Row],[순번]])-ROW(상세내역[[#Headers],[순번]])</f>
        <v>775</v>
      </c>
      <c r="B776" s="9" t="s">
        <v>732</v>
      </c>
      <c r="C776" s="32" t="s">
        <v>672</v>
      </c>
      <c r="D776" s="22" t="s">
        <v>673</v>
      </c>
      <c r="E776" s="22" t="s">
        <v>91</v>
      </c>
      <c r="F776" s="22" t="s">
        <v>92</v>
      </c>
      <c r="G776" s="23" t="s">
        <v>93</v>
      </c>
      <c r="H776" s="26">
        <v>43</v>
      </c>
      <c r="I776" s="27">
        <v>486330</v>
      </c>
      <c r="J776" s="29">
        <v>1.4999999999999999E-2</v>
      </c>
      <c r="K776" s="28">
        <v>7294.95</v>
      </c>
      <c r="L776" s="13">
        <v>8024.4450000000006</v>
      </c>
    </row>
    <row r="777" spans="1:12" ht="16.5" customHeight="1">
      <c r="A777" s="9">
        <f>ROW(상세내역[[#This Row],[순번]])-ROW(상세내역[[#Headers],[순번]])</f>
        <v>776</v>
      </c>
      <c r="B777" s="9" t="s">
        <v>732</v>
      </c>
      <c r="C777" s="32" t="s">
        <v>672</v>
      </c>
      <c r="D777" s="22" t="s">
        <v>673</v>
      </c>
      <c r="E777" s="22" t="s">
        <v>365</v>
      </c>
      <c r="F777" s="22" t="s">
        <v>366</v>
      </c>
      <c r="G777" s="23" t="s">
        <v>367</v>
      </c>
      <c r="H777" s="26">
        <v>22</v>
      </c>
      <c r="I777" s="27">
        <v>248820</v>
      </c>
      <c r="J777" s="29">
        <v>1.4999999999999999E-2</v>
      </c>
      <c r="K777" s="28">
        <v>3732.2999999999997</v>
      </c>
      <c r="L777" s="13">
        <v>4105.53</v>
      </c>
    </row>
    <row r="778" spans="1:12" ht="16.5" customHeight="1">
      <c r="A778" s="9">
        <f>ROW(상세내역[[#This Row],[순번]])-ROW(상세내역[[#Headers],[순번]])</f>
        <v>777</v>
      </c>
      <c r="B778" s="9" t="s">
        <v>732</v>
      </c>
      <c r="C778" s="32" t="s">
        <v>672</v>
      </c>
      <c r="D778" s="22" t="s">
        <v>673</v>
      </c>
      <c r="E778" s="22" t="s">
        <v>94</v>
      </c>
      <c r="F778" s="22" t="s">
        <v>95</v>
      </c>
      <c r="G778" s="23" t="s">
        <v>96</v>
      </c>
      <c r="H778" s="26">
        <v>43</v>
      </c>
      <c r="I778" s="27">
        <v>571040</v>
      </c>
      <c r="J778" s="29">
        <v>1.4999999999999999E-2</v>
      </c>
      <c r="K778" s="28">
        <v>8565.6</v>
      </c>
      <c r="L778" s="13">
        <v>9422.1600000000017</v>
      </c>
    </row>
    <row r="779" spans="1:12" ht="16.5" customHeight="1">
      <c r="A779" s="9">
        <f>ROW(상세내역[[#This Row],[순번]])-ROW(상세내역[[#Headers],[순번]])</f>
        <v>778</v>
      </c>
      <c r="B779" s="9" t="s">
        <v>732</v>
      </c>
      <c r="C779" s="32" t="s">
        <v>672</v>
      </c>
      <c r="D779" s="22" t="s">
        <v>673</v>
      </c>
      <c r="E779" s="22" t="s">
        <v>552</v>
      </c>
      <c r="F779" s="22" t="s">
        <v>553</v>
      </c>
      <c r="G779" s="23" t="s">
        <v>554</v>
      </c>
      <c r="H779" s="26">
        <v>17</v>
      </c>
      <c r="I779" s="27">
        <v>225760</v>
      </c>
      <c r="J779" s="29">
        <v>1.4999999999999999E-2</v>
      </c>
      <c r="K779" s="28">
        <v>3386.4</v>
      </c>
      <c r="L779" s="13">
        <v>3725.0400000000004</v>
      </c>
    </row>
    <row r="780" spans="1:12" ht="16.5" customHeight="1">
      <c r="A780" s="9">
        <f>ROW(상세내역[[#This Row],[순번]])-ROW(상세내역[[#Headers],[순번]])</f>
        <v>779</v>
      </c>
      <c r="B780" s="9" t="s">
        <v>732</v>
      </c>
      <c r="C780" s="32" t="s">
        <v>672</v>
      </c>
      <c r="D780" s="22" t="s">
        <v>673</v>
      </c>
      <c r="E780" s="22" t="s">
        <v>368</v>
      </c>
      <c r="F780" s="22" t="s">
        <v>369</v>
      </c>
      <c r="G780" s="23" t="s">
        <v>370</v>
      </c>
      <c r="H780" s="26">
        <v>17</v>
      </c>
      <c r="I780" s="27">
        <v>225760</v>
      </c>
      <c r="J780" s="29">
        <v>1.4999999999999999E-2</v>
      </c>
      <c r="K780" s="28">
        <v>3386.4</v>
      </c>
      <c r="L780" s="13">
        <v>3725.0400000000004</v>
      </c>
    </row>
    <row r="781" spans="1:12" ht="16.5" customHeight="1">
      <c r="A781" s="9">
        <f>ROW(상세내역[[#This Row],[순번]])-ROW(상세내역[[#Headers],[순번]])</f>
        <v>780</v>
      </c>
      <c r="B781" s="9" t="s">
        <v>732</v>
      </c>
      <c r="C781" s="32" t="s">
        <v>672</v>
      </c>
      <c r="D781" s="22" t="s">
        <v>673</v>
      </c>
      <c r="E781" s="22" t="s">
        <v>371</v>
      </c>
      <c r="F781" s="22" t="s">
        <v>372</v>
      </c>
      <c r="G781" s="23" t="s">
        <v>373</v>
      </c>
      <c r="H781" s="26">
        <v>17</v>
      </c>
      <c r="I781" s="27">
        <v>215050</v>
      </c>
      <c r="J781" s="29">
        <v>1.4999999999999999E-2</v>
      </c>
      <c r="K781" s="28">
        <v>3225.75</v>
      </c>
      <c r="L781" s="13">
        <v>3548.3250000000003</v>
      </c>
    </row>
    <row r="782" spans="1:12" ht="16.5" customHeight="1">
      <c r="A782" s="9">
        <f>ROW(상세내역[[#This Row],[순번]])-ROW(상세내역[[#Headers],[순번]])</f>
        <v>781</v>
      </c>
      <c r="B782" s="9" t="s">
        <v>732</v>
      </c>
      <c r="C782" s="32" t="s">
        <v>672</v>
      </c>
      <c r="D782" s="22" t="s">
        <v>673</v>
      </c>
      <c r="E782" s="22" t="s">
        <v>374</v>
      </c>
      <c r="F782" s="22" t="s">
        <v>375</v>
      </c>
      <c r="G782" s="23" t="s">
        <v>376</v>
      </c>
      <c r="H782" s="26">
        <v>29</v>
      </c>
      <c r="I782" s="27">
        <v>1446520</v>
      </c>
      <c r="J782" s="29">
        <v>1.4999999999999999E-2</v>
      </c>
      <c r="K782" s="28">
        <v>21697.8</v>
      </c>
      <c r="L782" s="13">
        <v>23867.58</v>
      </c>
    </row>
    <row r="783" spans="1:12" ht="16.5" customHeight="1">
      <c r="A783" s="9">
        <f>ROW(상세내역[[#This Row],[순번]])-ROW(상세내역[[#Headers],[순번]])</f>
        <v>782</v>
      </c>
      <c r="B783" s="9" t="s">
        <v>732</v>
      </c>
      <c r="C783" s="32" t="s">
        <v>672</v>
      </c>
      <c r="D783" s="22" t="s">
        <v>673</v>
      </c>
      <c r="E783" s="22" t="s">
        <v>100</v>
      </c>
      <c r="F783" s="22" t="s">
        <v>101</v>
      </c>
      <c r="G783" s="23" t="s">
        <v>102</v>
      </c>
      <c r="H783" s="26">
        <v>1</v>
      </c>
      <c r="I783" s="27">
        <v>12550</v>
      </c>
      <c r="J783" s="29">
        <v>1.4999999999999999E-2</v>
      </c>
      <c r="K783" s="28">
        <v>188.25</v>
      </c>
      <c r="L783" s="13">
        <v>207.07500000000002</v>
      </c>
    </row>
    <row r="784" spans="1:12" ht="16.5" customHeight="1">
      <c r="A784" s="9">
        <f>ROW(상세내역[[#This Row],[순번]])-ROW(상세내역[[#Headers],[순번]])</f>
        <v>783</v>
      </c>
      <c r="B784" s="9" t="s">
        <v>732</v>
      </c>
      <c r="C784" s="32" t="s">
        <v>672</v>
      </c>
      <c r="D784" s="22" t="s">
        <v>673</v>
      </c>
      <c r="E784" s="22" t="s">
        <v>429</v>
      </c>
      <c r="F784" s="22" t="s">
        <v>430</v>
      </c>
      <c r="G784" s="23" t="s">
        <v>431</v>
      </c>
      <c r="H784" s="26">
        <v>2</v>
      </c>
      <c r="I784" s="27">
        <v>30140</v>
      </c>
      <c r="J784" s="29">
        <v>1.4999999999999999E-2</v>
      </c>
      <c r="K784" s="28">
        <v>452.09999999999997</v>
      </c>
      <c r="L784" s="13">
        <v>497.31</v>
      </c>
    </row>
    <row r="785" spans="1:12" ht="16.5" customHeight="1">
      <c r="A785" s="9">
        <f>ROW(상세내역[[#This Row],[순번]])-ROW(상세내역[[#Headers],[순번]])</f>
        <v>784</v>
      </c>
      <c r="B785" s="9" t="s">
        <v>732</v>
      </c>
      <c r="C785" s="32" t="s">
        <v>672</v>
      </c>
      <c r="D785" s="22" t="s">
        <v>673</v>
      </c>
      <c r="E785" s="22" t="s">
        <v>106</v>
      </c>
      <c r="F785" s="22" t="s">
        <v>107</v>
      </c>
      <c r="G785" s="23" t="s">
        <v>108</v>
      </c>
      <c r="H785" s="26">
        <v>3</v>
      </c>
      <c r="I785" s="27">
        <v>47970</v>
      </c>
      <c r="J785" s="29">
        <v>1.4999999999999999E-2</v>
      </c>
      <c r="K785" s="28">
        <v>719.55</v>
      </c>
      <c r="L785" s="13">
        <v>791.505</v>
      </c>
    </row>
    <row r="786" spans="1:12" ht="16.5" customHeight="1">
      <c r="A786" s="9">
        <f>ROW(상세내역[[#This Row],[순번]])-ROW(상세내역[[#Headers],[순번]])</f>
        <v>785</v>
      </c>
      <c r="B786" s="9" t="s">
        <v>732</v>
      </c>
      <c r="C786" s="32" t="s">
        <v>672</v>
      </c>
      <c r="D786" s="22" t="s">
        <v>673</v>
      </c>
      <c r="E786" s="22" t="s">
        <v>377</v>
      </c>
      <c r="F786" s="22" t="s">
        <v>378</v>
      </c>
      <c r="G786" s="23" t="s">
        <v>379</v>
      </c>
      <c r="H786" s="26">
        <v>15</v>
      </c>
      <c r="I786" s="27">
        <v>500550</v>
      </c>
      <c r="J786" s="29">
        <v>1.4999999999999999E-2</v>
      </c>
      <c r="K786" s="28">
        <v>7508.25</v>
      </c>
      <c r="L786" s="13">
        <v>8259.0750000000007</v>
      </c>
    </row>
    <row r="787" spans="1:12" ht="16.5" customHeight="1">
      <c r="A787" s="9">
        <f>ROW(상세내역[[#This Row],[순번]])-ROW(상세내역[[#Headers],[순번]])</f>
        <v>786</v>
      </c>
      <c r="B787" s="9" t="s">
        <v>732</v>
      </c>
      <c r="C787" s="32" t="s">
        <v>672</v>
      </c>
      <c r="D787" s="22" t="s">
        <v>673</v>
      </c>
      <c r="E787" s="22" t="s">
        <v>109</v>
      </c>
      <c r="F787" s="22" t="s">
        <v>110</v>
      </c>
      <c r="G787" s="23" t="s">
        <v>111</v>
      </c>
      <c r="H787" s="26">
        <v>22</v>
      </c>
      <c r="I787" s="27">
        <v>239800</v>
      </c>
      <c r="J787" s="29">
        <v>1.4999999999999999E-2</v>
      </c>
      <c r="K787" s="28">
        <v>3597</v>
      </c>
      <c r="L787" s="13">
        <v>3956.7000000000003</v>
      </c>
    </row>
    <row r="788" spans="1:12" ht="16.5" customHeight="1">
      <c r="A788" s="9">
        <f>ROW(상세내역[[#This Row],[순번]])-ROW(상세내역[[#Headers],[순번]])</f>
        <v>787</v>
      </c>
      <c r="B788" s="9" t="s">
        <v>732</v>
      </c>
      <c r="C788" s="32" t="s">
        <v>672</v>
      </c>
      <c r="D788" s="22" t="s">
        <v>673</v>
      </c>
      <c r="E788" s="22" t="s">
        <v>380</v>
      </c>
      <c r="F788" s="22" t="s">
        <v>381</v>
      </c>
      <c r="G788" s="23" t="s">
        <v>382</v>
      </c>
      <c r="H788" s="26">
        <v>2</v>
      </c>
      <c r="I788" s="27">
        <v>5660</v>
      </c>
      <c r="J788" s="29">
        <v>1.4999999999999999E-2</v>
      </c>
      <c r="K788" s="28">
        <v>84.899999999999991</v>
      </c>
      <c r="L788" s="13">
        <v>93.39</v>
      </c>
    </row>
    <row r="789" spans="1:12" ht="16.5" customHeight="1">
      <c r="A789" s="9">
        <f>ROW(상세내역[[#This Row],[순번]])-ROW(상세내역[[#Headers],[순번]])</f>
        <v>788</v>
      </c>
      <c r="B789" s="9" t="s">
        <v>732</v>
      </c>
      <c r="C789" s="32" t="s">
        <v>672</v>
      </c>
      <c r="D789" s="22" t="s">
        <v>673</v>
      </c>
      <c r="E789" s="22" t="s">
        <v>491</v>
      </c>
      <c r="F789" s="22" t="s">
        <v>857</v>
      </c>
      <c r="G789" s="23" t="s">
        <v>858</v>
      </c>
      <c r="H789" s="26">
        <v>1</v>
      </c>
      <c r="I789" s="27">
        <v>36580</v>
      </c>
      <c r="J789" s="29">
        <v>1.4999999999999999E-2</v>
      </c>
      <c r="K789" s="28">
        <v>548.69999999999993</v>
      </c>
      <c r="L789" s="13">
        <v>603.56999999999994</v>
      </c>
    </row>
    <row r="790" spans="1:12" ht="16.5" customHeight="1">
      <c r="A790" s="9">
        <f>ROW(상세내역[[#This Row],[순번]])-ROW(상세내역[[#Headers],[순번]])</f>
        <v>789</v>
      </c>
      <c r="B790" s="9" t="s">
        <v>732</v>
      </c>
      <c r="C790" s="32" t="s">
        <v>672</v>
      </c>
      <c r="D790" s="22" t="s">
        <v>673</v>
      </c>
      <c r="E790" s="22" t="s">
        <v>491</v>
      </c>
      <c r="F790" s="22" t="s">
        <v>492</v>
      </c>
      <c r="G790" s="23" t="s">
        <v>493</v>
      </c>
      <c r="H790" s="26">
        <v>1</v>
      </c>
      <c r="I790" s="27">
        <v>36580</v>
      </c>
      <c r="J790" s="29">
        <v>1.4999999999999999E-2</v>
      </c>
      <c r="K790" s="28">
        <v>548.69999999999993</v>
      </c>
      <c r="L790" s="13">
        <v>603.56999999999994</v>
      </c>
    </row>
    <row r="791" spans="1:12" ht="16.5" customHeight="1">
      <c r="A791" s="9">
        <f>ROW(상세내역[[#This Row],[순번]])-ROW(상세내역[[#Headers],[순번]])</f>
        <v>790</v>
      </c>
      <c r="B791" s="9" t="s">
        <v>732</v>
      </c>
      <c r="C791" s="32" t="s">
        <v>672</v>
      </c>
      <c r="D791" s="22" t="s">
        <v>673</v>
      </c>
      <c r="E791" s="22" t="s">
        <v>555</v>
      </c>
      <c r="F791" s="22" t="s">
        <v>556</v>
      </c>
      <c r="G791" s="23" t="s">
        <v>557</v>
      </c>
      <c r="H791" s="26">
        <v>2</v>
      </c>
      <c r="I791" s="27">
        <v>37500</v>
      </c>
      <c r="J791" s="29">
        <v>1.4999999999999999E-2</v>
      </c>
      <c r="K791" s="28">
        <v>562.5</v>
      </c>
      <c r="L791" s="13">
        <v>618.75</v>
      </c>
    </row>
    <row r="792" spans="1:12" ht="16.5" customHeight="1">
      <c r="A792" s="9">
        <f>ROW(상세내역[[#This Row],[순번]])-ROW(상세내역[[#Headers],[순번]])</f>
        <v>791</v>
      </c>
      <c r="B792" s="9" t="s">
        <v>732</v>
      </c>
      <c r="C792" s="32" t="s">
        <v>672</v>
      </c>
      <c r="D792" s="22" t="s">
        <v>673</v>
      </c>
      <c r="E792" s="22" t="s">
        <v>555</v>
      </c>
      <c r="F792" s="22" t="s">
        <v>558</v>
      </c>
      <c r="G792" s="23" t="s">
        <v>559</v>
      </c>
      <c r="H792" s="26">
        <v>4</v>
      </c>
      <c r="I792" s="27">
        <v>75000</v>
      </c>
      <c r="J792" s="29">
        <v>1.4999999999999999E-2</v>
      </c>
      <c r="K792" s="28">
        <v>1125</v>
      </c>
      <c r="L792" s="13">
        <v>1237.5</v>
      </c>
    </row>
    <row r="793" spans="1:12" ht="16.5" customHeight="1">
      <c r="A793" s="9">
        <f>ROW(상세내역[[#This Row],[순번]])-ROW(상세내역[[#Headers],[순번]])</f>
        <v>792</v>
      </c>
      <c r="B793" s="9" t="s">
        <v>732</v>
      </c>
      <c r="C793" s="32" t="s">
        <v>672</v>
      </c>
      <c r="D793" s="22" t="s">
        <v>673</v>
      </c>
      <c r="E793" s="22" t="s">
        <v>383</v>
      </c>
      <c r="F793" s="22" t="s">
        <v>384</v>
      </c>
      <c r="G793" s="23" t="s">
        <v>385</v>
      </c>
      <c r="H793" s="26">
        <v>10</v>
      </c>
      <c r="I793" s="27">
        <v>187500</v>
      </c>
      <c r="J793" s="29">
        <v>1.4999999999999999E-2</v>
      </c>
      <c r="K793" s="28">
        <v>2812.5</v>
      </c>
      <c r="L793" s="13">
        <v>3093.7500000000005</v>
      </c>
    </row>
    <row r="794" spans="1:12" ht="16.5" customHeight="1">
      <c r="A794" s="9">
        <f>ROW(상세내역[[#This Row],[순번]])-ROW(상세내역[[#Headers],[순번]])</f>
        <v>793</v>
      </c>
      <c r="B794" s="9" t="s">
        <v>732</v>
      </c>
      <c r="C794" s="32" t="s">
        <v>672</v>
      </c>
      <c r="D794" s="22" t="s">
        <v>673</v>
      </c>
      <c r="E794" s="22" t="s">
        <v>389</v>
      </c>
      <c r="F794" s="22" t="s">
        <v>390</v>
      </c>
      <c r="G794" s="23" t="s">
        <v>391</v>
      </c>
      <c r="H794" s="26">
        <v>9</v>
      </c>
      <c r="I794" s="27">
        <v>151470</v>
      </c>
      <c r="J794" s="29">
        <v>1.4999999999999999E-2</v>
      </c>
      <c r="K794" s="28">
        <v>2272.0499999999997</v>
      </c>
      <c r="L794" s="13">
        <v>2499.2550000000001</v>
      </c>
    </row>
    <row r="795" spans="1:12" ht="16.5" customHeight="1">
      <c r="A795" s="9">
        <f>ROW(상세내역[[#This Row],[순번]])-ROW(상세내역[[#Headers],[순번]])</f>
        <v>794</v>
      </c>
      <c r="B795" s="9" t="s">
        <v>732</v>
      </c>
      <c r="C795" s="32" t="s">
        <v>672</v>
      </c>
      <c r="D795" s="22" t="s">
        <v>673</v>
      </c>
      <c r="E795" s="22" t="s">
        <v>421</v>
      </c>
      <c r="F795" s="22" t="s">
        <v>422</v>
      </c>
      <c r="G795" s="23" t="s">
        <v>423</v>
      </c>
      <c r="H795" s="26">
        <v>19</v>
      </c>
      <c r="I795" s="27">
        <v>1067990</v>
      </c>
      <c r="J795" s="29">
        <v>1.4999999999999999E-2</v>
      </c>
      <c r="K795" s="28">
        <v>16019.849999999999</v>
      </c>
      <c r="L795" s="13">
        <v>17621.834999999999</v>
      </c>
    </row>
    <row r="796" spans="1:12" ht="16.5" customHeight="1">
      <c r="A796" s="9">
        <f>ROW(상세내역[[#This Row],[순번]])-ROW(상세내역[[#Headers],[순번]])</f>
        <v>795</v>
      </c>
      <c r="B796" s="9" t="s">
        <v>732</v>
      </c>
      <c r="C796" s="32" t="s">
        <v>672</v>
      </c>
      <c r="D796" s="22" t="s">
        <v>673</v>
      </c>
      <c r="E796" s="22" t="s">
        <v>392</v>
      </c>
      <c r="F796" s="22" t="s">
        <v>424</v>
      </c>
      <c r="G796" s="23" t="s">
        <v>425</v>
      </c>
      <c r="H796" s="26">
        <v>144</v>
      </c>
      <c r="I796" s="27">
        <v>12098880</v>
      </c>
      <c r="J796" s="29">
        <v>1.4999999999999999E-2</v>
      </c>
      <c r="K796" s="28">
        <v>181483.19999999998</v>
      </c>
      <c r="L796" s="13">
        <v>199631.52</v>
      </c>
    </row>
    <row r="797" spans="1:12" ht="16.5" customHeight="1">
      <c r="A797" s="9">
        <f>ROW(상세내역[[#This Row],[순번]])-ROW(상세내역[[#Headers],[순번]])</f>
        <v>796</v>
      </c>
      <c r="B797" s="9" t="s">
        <v>732</v>
      </c>
      <c r="C797" s="32" t="s">
        <v>672</v>
      </c>
      <c r="D797" s="22" t="s">
        <v>673</v>
      </c>
      <c r="E797" s="22" t="s">
        <v>145</v>
      </c>
      <c r="F797" s="22" t="s">
        <v>146</v>
      </c>
      <c r="G797" s="23" t="s">
        <v>147</v>
      </c>
      <c r="H797" s="26">
        <v>18</v>
      </c>
      <c r="I797" s="27">
        <v>35100</v>
      </c>
      <c r="J797" s="29">
        <v>1.4999999999999999E-2</v>
      </c>
      <c r="K797" s="28">
        <v>526.5</v>
      </c>
      <c r="L797" s="13">
        <v>579.15000000000009</v>
      </c>
    </row>
    <row r="798" spans="1:12" ht="16.5" customHeight="1">
      <c r="A798" s="9">
        <f>ROW(상세내역[[#This Row],[순번]])-ROW(상세내역[[#Headers],[순번]])</f>
        <v>797</v>
      </c>
      <c r="B798" s="9" t="s">
        <v>732</v>
      </c>
      <c r="C798" s="32" t="s">
        <v>672</v>
      </c>
      <c r="D798" s="22" t="s">
        <v>673</v>
      </c>
      <c r="E798" s="22" t="s">
        <v>148</v>
      </c>
      <c r="F798" s="22" t="s">
        <v>149</v>
      </c>
      <c r="G798" s="23" t="s">
        <v>150</v>
      </c>
      <c r="H798" s="26">
        <v>18</v>
      </c>
      <c r="I798" s="27">
        <v>286200</v>
      </c>
      <c r="J798" s="29">
        <v>1.4999999999999999E-2</v>
      </c>
      <c r="K798" s="28">
        <v>4293</v>
      </c>
      <c r="L798" s="13">
        <v>4722.3</v>
      </c>
    </row>
    <row r="799" spans="1:12" ht="16.5" customHeight="1">
      <c r="A799" s="9">
        <f>ROW(상세내역[[#This Row],[순번]])-ROW(상세내역[[#Headers],[순번]])</f>
        <v>798</v>
      </c>
      <c r="B799" s="9" t="s">
        <v>732</v>
      </c>
      <c r="C799" s="32" t="s">
        <v>672</v>
      </c>
      <c r="D799" s="22" t="s">
        <v>673</v>
      </c>
      <c r="E799" s="22" t="s">
        <v>151</v>
      </c>
      <c r="F799" s="22" t="s">
        <v>152</v>
      </c>
      <c r="G799" s="23" t="s">
        <v>153</v>
      </c>
      <c r="H799" s="26">
        <v>18</v>
      </c>
      <c r="I799" s="27">
        <v>226260</v>
      </c>
      <c r="J799" s="29">
        <v>1.4999999999999999E-2</v>
      </c>
      <c r="K799" s="28">
        <v>3393.9</v>
      </c>
      <c r="L799" s="13">
        <v>3733.2900000000004</v>
      </c>
    </row>
    <row r="800" spans="1:12" ht="16.5" customHeight="1">
      <c r="A800" s="9">
        <f>ROW(상세내역[[#This Row],[순번]])-ROW(상세내역[[#Headers],[순번]])</f>
        <v>799</v>
      </c>
      <c r="B800" s="9" t="s">
        <v>732</v>
      </c>
      <c r="C800" s="32" t="s">
        <v>672</v>
      </c>
      <c r="D800" s="22" t="s">
        <v>673</v>
      </c>
      <c r="E800" s="22" t="s">
        <v>154</v>
      </c>
      <c r="F800" s="22" t="s">
        <v>155</v>
      </c>
      <c r="G800" s="23" t="s">
        <v>156</v>
      </c>
      <c r="H800" s="26">
        <v>17</v>
      </c>
      <c r="I800" s="27">
        <v>227630</v>
      </c>
      <c r="J800" s="29">
        <v>1.4999999999999999E-2</v>
      </c>
      <c r="K800" s="28">
        <v>3414.45</v>
      </c>
      <c r="L800" s="13">
        <v>3755.895</v>
      </c>
    </row>
    <row r="801" spans="1:12" ht="16.5" customHeight="1">
      <c r="A801" s="9">
        <f>ROW(상세내역[[#This Row],[순번]])-ROW(상세내역[[#Headers],[순번]])</f>
        <v>800</v>
      </c>
      <c r="B801" s="9" t="s">
        <v>732</v>
      </c>
      <c r="C801" s="32" t="s">
        <v>672</v>
      </c>
      <c r="D801" s="22" t="s">
        <v>673</v>
      </c>
      <c r="E801" s="22" t="s">
        <v>157</v>
      </c>
      <c r="F801" s="22" t="s">
        <v>158</v>
      </c>
      <c r="G801" s="23" t="s">
        <v>159</v>
      </c>
      <c r="H801" s="26">
        <v>24</v>
      </c>
      <c r="I801" s="27">
        <v>373680</v>
      </c>
      <c r="J801" s="29">
        <v>1.4999999999999999E-2</v>
      </c>
      <c r="K801" s="28">
        <v>5605.2</v>
      </c>
      <c r="L801" s="13">
        <v>6165.72</v>
      </c>
    </row>
    <row r="802" spans="1:12" ht="16.5" customHeight="1">
      <c r="A802" s="9">
        <f>ROW(상세내역[[#This Row],[순번]])-ROW(상세내역[[#Headers],[순번]])</f>
        <v>801</v>
      </c>
      <c r="B802" s="9" t="s">
        <v>732</v>
      </c>
      <c r="C802" s="32" t="s">
        <v>672</v>
      </c>
      <c r="D802" s="22" t="s">
        <v>673</v>
      </c>
      <c r="E802" s="22" t="s">
        <v>426</v>
      </c>
      <c r="F802" s="22" t="s">
        <v>427</v>
      </c>
      <c r="G802" s="23" t="s">
        <v>428</v>
      </c>
      <c r="H802" s="26">
        <v>18</v>
      </c>
      <c r="I802" s="27">
        <v>201420</v>
      </c>
      <c r="J802" s="29">
        <v>1.4999999999999999E-2</v>
      </c>
      <c r="K802" s="28">
        <v>3021.2999999999997</v>
      </c>
      <c r="L802" s="13">
        <v>3323.43</v>
      </c>
    </row>
    <row r="803" spans="1:12" ht="16.5" customHeight="1">
      <c r="A803" s="9">
        <f>ROW(상세내역[[#This Row],[순번]])-ROW(상세내역[[#Headers],[순번]])</f>
        <v>802</v>
      </c>
      <c r="B803" s="9" t="s">
        <v>732</v>
      </c>
      <c r="C803" s="32" t="s">
        <v>340</v>
      </c>
      <c r="D803" s="22" t="s">
        <v>341</v>
      </c>
      <c r="E803" s="22" t="s">
        <v>166</v>
      </c>
      <c r="F803" s="22" t="s">
        <v>169</v>
      </c>
      <c r="G803" s="23" t="s">
        <v>170</v>
      </c>
      <c r="H803" s="26">
        <v>51</v>
      </c>
      <c r="I803" s="27">
        <v>0</v>
      </c>
      <c r="J803" s="29">
        <v>1.4999999999999999E-2</v>
      </c>
      <c r="K803" s="28">
        <v>0</v>
      </c>
      <c r="L803" s="13">
        <v>0</v>
      </c>
    </row>
    <row r="804" spans="1:12" ht="16.5" customHeight="1">
      <c r="A804" s="9">
        <f>ROW(상세내역[[#This Row],[순번]])-ROW(상세내역[[#Headers],[순번]])</f>
        <v>803</v>
      </c>
      <c r="B804" s="9" t="s">
        <v>732</v>
      </c>
      <c r="C804" s="32" t="s">
        <v>340</v>
      </c>
      <c r="D804" s="22" t="s">
        <v>341</v>
      </c>
      <c r="E804" s="22" t="s">
        <v>166</v>
      </c>
      <c r="F804" s="22" t="s">
        <v>171</v>
      </c>
      <c r="G804" s="23" t="s">
        <v>172</v>
      </c>
      <c r="H804" s="26">
        <v>51</v>
      </c>
      <c r="I804" s="27">
        <v>0</v>
      </c>
      <c r="J804" s="29">
        <v>1.4999999999999999E-2</v>
      </c>
      <c r="K804" s="28">
        <v>0</v>
      </c>
      <c r="L804" s="13">
        <v>0</v>
      </c>
    </row>
    <row r="805" spans="1:12" ht="16.5" customHeight="1">
      <c r="A805" s="9">
        <f>ROW(상세내역[[#This Row],[순번]])-ROW(상세내역[[#Headers],[순번]])</f>
        <v>804</v>
      </c>
      <c r="B805" s="9" t="s">
        <v>732</v>
      </c>
      <c r="C805" s="32" t="s">
        <v>340</v>
      </c>
      <c r="D805" s="22" t="s">
        <v>341</v>
      </c>
      <c r="E805" s="22" t="s">
        <v>166</v>
      </c>
      <c r="F805" s="22" t="s">
        <v>173</v>
      </c>
      <c r="G805" s="23" t="s">
        <v>174</v>
      </c>
      <c r="H805" s="26">
        <v>51</v>
      </c>
      <c r="I805" s="27">
        <v>0</v>
      </c>
      <c r="J805" s="29">
        <v>1.4999999999999999E-2</v>
      </c>
      <c r="K805" s="28">
        <v>0</v>
      </c>
      <c r="L805" s="13">
        <v>0</v>
      </c>
    </row>
    <row r="806" spans="1:12" ht="16.5" customHeight="1">
      <c r="A806" s="9">
        <f>ROW(상세내역[[#This Row],[순번]])-ROW(상세내역[[#Headers],[순번]])</f>
        <v>805</v>
      </c>
      <c r="B806" s="9" t="s">
        <v>732</v>
      </c>
      <c r="C806" s="32" t="s">
        <v>340</v>
      </c>
      <c r="D806" s="22" t="s">
        <v>341</v>
      </c>
      <c r="E806" s="22" t="s">
        <v>44</v>
      </c>
      <c r="F806" s="22" t="s">
        <v>45</v>
      </c>
      <c r="G806" s="23" t="s">
        <v>46</v>
      </c>
      <c r="H806" s="26">
        <v>44</v>
      </c>
      <c r="I806" s="27">
        <v>1551880</v>
      </c>
      <c r="J806" s="29">
        <v>1.4999999999999999E-2</v>
      </c>
      <c r="K806" s="28">
        <v>23278.2</v>
      </c>
      <c r="L806" s="13">
        <v>25606.020000000004</v>
      </c>
    </row>
    <row r="807" spans="1:12" ht="16.5" customHeight="1">
      <c r="A807" s="9">
        <f>ROW(상세내역[[#This Row],[순번]])-ROW(상세내역[[#Headers],[순번]])</f>
        <v>806</v>
      </c>
      <c r="B807" s="9" t="s">
        <v>732</v>
      </c>
      <c r="C807" s="32" t="s">
        <v>340</v>
      </c>
      <c r="D807" s="22" t="s">
        <v>341</v>
      </c>
      <c r="E807" s="22" t="s">
        <v>47</v>
      </c>
      <c r="F807" s="22" t="s">
        <v>48</v>
      </c>
      <c r="G807" s="23" t="s">
        <v>49</v>
      </c>
      <c r="H807" s="26">
        <v>24</v>
      </c>
      <c r="I807" s="27">
        <v>1316880</v>
      </c>
      <c r="J807" s="29">
        <v>1.4999999999999999E-2</v>
      </c>
      <c r="K807" s="28">
        <v>19753.2</v>
      </c>
      <c r="L807" s="13">
        <v>21728.520000000004</v>
      </c>
    </row>
    <row r="808" spans="1:12" ht="16.5" customHeight="1">
      <c r="A808" s="9">
        <f>ROW(상세내역[[#This Row],[순번]])-ROW(상세내역[[#Headers],[순번]])</f>
        <v>807</v>
      </c>
      <c r="B808" s="9" t="s">
        <v>732</v>
      </c>
      <c r="C808" s="32" t="s">
        <v>340</v>
      </c>
      <c r="D808" s="22" t="s">
        <v>341</v>
      </c>
      <c r="E808" s="22" t="s">
        <v>342</v>
      </c>
      <c r="F808" s="22" t="s">
        <v>343</v>
      </c>
      <c r="G808" s="23" t="s">
        <v>344</v>
      </c>
      <c r="H808" s="26">
        <v>13</v>
      </c>
      <c r="I808" s="27">
        <v>484640</v>
      </c>
      <c r="J808" s="29">
        <v>1.4999999999999999E-2</v>
      </c>
      <c r="K808" s="28">
        <v>7269.5999999999995</v>
      </c>
      <c r="L808" s="13">
        <v>7996.56</v>
      </c>
    </row>
    <row r="809" spans="1:12" ht="16.5" customHeight="1">
      <c r="A809" s="9">
        <f>ROW(상세내역[[#This Row],[순번]])-ROW(상세내역[[#Headers],[순번]])</f>
        <v>808</v>
      </c>
      <c r="B809" s="9" t="s">
        <v>732</v>
      </c>
      <c r="C809" s="32" t="s">
        <v>340</v>
      </c>
      <c r="D809" s="22" t="s">
        <v>341</v>
      </c>
      <c r="E809" s="22" t="s">
        <v>586</v>
      </c>
      <c r="F809" s="22" t="s">
        <v>859</v>
      </c>
      <c r="G809" s="23" t="s">
        <v>860</v>
      </c>
      <c r="H809" s="26">
        <v>1</v>
      </c>
      <c r="I809" s="27">
        <v>61850</v>
      </c>
      <c r="J809" s="29">
        <v>1.4999999999999999E-2</v>
      </c>
      <c r="K809" s="28">
        <v>927.75</v>
      </c>
      <c r="L809" s="13">
        <v>1020.5250000000001</v>
      </c>
    </row>
    <row r="810" spans="1:12" ht="16.5" customHeight="1">
      <c r="A810" s="9">
        <f>ROW(상세내역[[#This Row],[순번]])-ROW(상세내역[[#Headers],[순번]])</f>
        <v>809</v>
      </c>
      <c r="B810" s="9" t="s">
        <v>732</v>
      </c>
      <c r="C810" s="32" t="s">
        <v>340</v>
      </c>
      <c r="D810" s="22" t="s">
        <v>341</v>
      </c>
      <c r="E810" s="22" t="s">
        <v>586</v>
      </c>
      <c r="F810" s="22" t="s">
        <v>709</v>
      </c>
      <c r="G810" s="23" t="s">
        <v>710</v>
      </c>
      <c r="H810" s="26">
        <v>1</v>
      </c>
      <c r="I810" s="27">
        <v>61850</v>
      </c>
      <c r="J810" s="29">
        <v>1.4999999999999999E-2</v>
      </c>
      <c r="K810" s="28">
        <v>927.75</v>
      </c>
      <c r="L810" s="13">
        <v>1020.5250000000001</v>
      </c>
    </row>
    <row r="811" spans="1:12" ht="16.5" customHeight="1">
      <c r="A811" s="9">
        <f>ROW(상세내역[[#This Row],[순번]])-ROW(상세내역[[#Headers],[순번]])</f>
        <v>810</v>
      </c>
      <c r="B811" s="9" t="s">
        <v>732</v>
      </c>
      <c r="C811" s="32" t="s">
        <v>340</v>
      </c>
      <c r="D811" s="22" t="s">
        <v>341</v>
      </c>
      <c r="E811" s="22" t="s">
        <v>586</v>
      </c>
      <c r="F811" s="22" t="s">
        <v>711</v>
      </c>
      <c r="G811" s="23" t="s">
        <v>712</v>
      </c>
      <c r="H811" s="26">
        <v>1</v>
      </c>
      <c r="I811" s="27">
        <v>61850</v>
      </c>
      <c r="J811" s="29">
        <v>1.4999999999999999E-2</v>
      </c>
      <c r="K811" s="28">
        <v>927.75</v>
      </c>
      <c r="L811" s="13">
        <v>1020.5250000000001</v>
      </c>
    </row>
    <row r="812" spans="1:12" ht="16.5" customHeight="1">
      <c r="A812" s="9">
        <f>ROW(상세내역[[#This Row],[순번]])-ROW(상세내역[[#Headers],[순번]])</f>
        <v>811</v>
      </c>
      <c r="B812" s="9" t="s">
        <v>732</v>
      </c>
      <c r="C812" s="32" t="s">
        <v>340</v>
      </c>
      <c r="D812" s="22" t="s">
        <v>341</v>
      </c>
      <c r="E812" s="22" t="s">
        <v>586</v>
      </c>
      <c r="F812" s="22" t="s">
        <v>861</v>
      </c>
      <c r="G812" s="23" t="s">
        <v>862</v>
      </c>
      <c r="H812" s="26">
        <v>1</v>
      </c>
      <c r="I812" s="27">
        <v>61850</v>
      </c>
      <c r="J812" s="29">
        <v>1.4999999999999999E-2</v>
      </c>
      <c r="K812" s="28">
        <v>927.75</v>
      </c>
      <c r="L812" s="13">
        <v>1020.5250000000001</v>
      </c>
    </row>
    <row r="813" spans="1:12" ht="16.5" customHeight="1">
      <c r="A813" s="9">
        <f>ROW(상세내역[[#This Row],[순번]])-ROW(상세내역[[#Headers],[순번]])</f>
        <v>812</v>
      </c>
      <c r="B813" s="9" t="s">
        <v>732</v>
      </c>
      <c r="C813" s="32" t="s">
        <v>340</v>
      </c>
      <c r="D813" s="22" t="s">
        <v>341</v>
      </c>
      <c r="E813" s="22" t="s">
        <v>586</v>
      </c>
      <c r="F813" s="22" t="s">
        <v>863</v>
      </c>
      <c r="G813" s="23" t="s">
        <v>864</v>
      </c>
      <c r="H813" s="26">
        <v>1</v>
      </c>
      <c r="I813" s="27">
        <v>61850</v>
      </c>
      <c r="J813" s="29">
        <v>1.4999999999999999E-2</v>
      </c>
      <c r="K813" s="28">
        <v>927.75</v>
      </c>
      <c r="L813" s="13">
        <v>1020.5250000000001</v>
      </c>
    </row>
    <row r="814" spans="1:12" ht="16.5" customHeight="1">
      <c r="A814" s="9">
        <f>ROW(상세내역[[#This Row],[순번]])-ROW(상세내역[[#Headers],[순번]])</f>
        <v>813</v>
      </c>
      <c r="B814" s="9" t="s">
        <v>732</v>
      </c>
      <c r="C814" s="32" t="s">
        <v>340</v>
      </c>
      <c r="D814" s="22" t="s">
        <v>341</v>
      </c>
      <c r="E814" s="22" t="s">
        <v>865</v>
      </c>
      <c r="F814" s="22" t="s">
        <v>866</v>
      </c>
      <c r="G814" s="23" t="s">
        <v>867</v>
      </c>
      <c r="H814" s="26">
        <v>1</v>
      </c>
      <c r="I814" s="27">
        <v>127050</v>
      </c>
      <c r="J814" s="29">
        <v>1.4999999999999999E-2</v>
      </c>
      <c r="K814" s="28">
        <v>1905.75</v>
      </c>
      <c r="L814" s="13">
        <v>2096.3250000000003</v>
      </c>
    </row>
    <row r="815" spans="1:12" ht="16.5" customHeight="1">
      <c r="A815" s="9">
        <f>ROW(상세내역[[#This Row],[순번]])-ROW(상세내역[[#Headers],[순번]])</f>
        <v>814</v>
      </c>
      <c r="B815" s="9" t="s">
        <v>732</v>
      </c>
      <c r="C815" s="32" t="s">
        <v>340</v>
      </c>
      <c r="D815" s="22" t="s">
        <v>341</v>
      </c>
      <c r="E815" s="22" t="s">
        <v>177</v>
      </c>
      <c r="F815" s="22" t="s">
        <v>178</v>
      </c>
      <c r="G815" s="23" t="s">
        <v>179</v>
      </c>
      <c r="H815" s="26">
        <v>51</v>
      </c>
      <c r="I815" s="27">
        <v>54060</v>
      </c>
      <c r="J815" s="29">
        <v>1.4999999999999999E-2</v>
      </c>
      <c r="K815" s="28">
        <v>810.9</v>
      </c>
      <c r="L815" s="13">
        <v>891.99</v>
      </c>
    </row>
    <row r="816" spans="1:12" ht="16.5" customHeight="1">
      <c r="A816" s="9">
        <f>ROW(상세내역[[#This Row],[순번]])-ROW(상세내역[[#Headers],[순번]])</f>
        <v>815</v>
      </c>
      <c r="B816" s="9" t="s">
        <v>732</v>
      </c>
      <c r="C816" s="32" t="s">
        <v>340</v>
      </c>
      <c r="D816" s="22" t="s">
        <v>341</v>
      </c>
      <c r="E816" s="22" t="s">
        <v>183</v>
      </c>
      <c r="F816" s="22" t="s">
        <v>184</v>
      </c>
      <c r="G816" s="23" t="s">
        <v>185</v>
      </c>
      <c r="H816" s="26">
        <v>51</v>
      </c>
      <c r="I816" s="27">
        <v>54060</v>
      </c>
      <c r="J816" s="29">
        <v>1.4999999999999999E-2</v>
      </c>
      <c r="K816" s="28">
        <v>810.9</v>
      </c>
      <c r="L816" s="13">
        <v>891.99</v>
      </c>
    </row>
    <row r="817" spans="1:12" ht="16.5" customHeight="1">
      <c r="A817" s="9">
        <f>ROW(상세내역[[#This Row],[순번]])-ROW(상세내역[[#Headers],[순번]])</f>
        <v>816</v>
      </c>
      <c r="B817" s="9" t="s">
        <v>732</v>
      </c>
      <c r="C817" s="32" t="s">
        <v>340</v>
      </c>
      <c r="D817" s="22" t="s">
        <v>341</v>
      </c>
      <c r="E817" s="22" t="s">
        <v>186</v>
      </c>
      <c r="F817" s="22" t="s">
        <v>187</v>
      </c>
      <c r="G817" s="23" t="s">
        <v>188</v>
      </c>
      <c r="H817" s="26">
        <v>51</v>
      </c>
      <c r="I817" s="27">
        <v>54060</v>
      </c>
      <c r="J817" s="29">
        <v>1.4999999999999999E-2</v>
      </c>
      <c r="K817" s="28">
        <v>810.9</v>
      </c>
      <c r="L817" s="13">
        <v>891.99</v>
      </c>
    </row>
    <row r="818" spans="1:12" ht="16.5" customHeight="1">
      <c r="A818" s="9">
        <f>ROW(상세내역[[#This Row],[순번]])-ROW(상세내역[[#Headers],[순번]])</f>
        <v>817</v>
      </c>
      <c r="B818" s="9" t="s">
        <v>732</v>
      </c>
      <c r="C818" s="32" t="s">
        <v>340</v>
      </c>
      <c r="D818" s="22" t="s">
        <v>341</v>
      </c>
      <c r="E818" s="22" t="s">
        <v>189</v>
      </c>
      <c r="F818" s="22" t="s">
        <v>190</v>
      </c>
      <c r="G818" s="23" t="s">
        <v>191</v>
      </c>
      <c r="H818" s="26">
        <v>51</v>
      </c>
      <c r="I818" s="27">
        <v>54060</v>
      </c>
      <c r="J818" s="29">
        <v>1.4999999999999999E-2</v>
      </c>
      <c r="K818" s="28">
        <v>810.9</v>
      </c>
      <c r="L818" s="13">
        <v>891.99</v>
      </c>
    </row>
    <row r="819" spans="1:12" ht="16.5" customHeight="1">
      <c r="A819" s="9">
        <f>ROW(상세내역[[#This Row],[순번]])-ROW(상세내역[[#Headers],[순번]])</f>
        <v>818</v>
      </c>
      <c r="B819" s="9" t="s">
        <v>732</v>
      </c>
      <c r="C819" s="32" t="s">
        <v>340</v>
      </c>
      <c r="D819" s="22" t="s">
        <v>341</v>
      </c>
      <c r="E819" s="22" t="s">
        <v>192</v>
      </c>
      <c r="F819" s="22" t="s">
        <v>193</v>
      </c>
      <c r="G819" s="23" t="s">
        <v>194</v>
      </c>
      <c r="H819" s="26">
        <v>51</v>
      </c>
      <c r="I819" s="27">
        <v>54060</v>
      </c>
      <c r="J819" s="29">
        <v>1.4999999999999999E-2</v>
      </c>
      <c r="K819" s="28">
        <v>810.9</v>
      </c>
      <c r="L819" s="13">
        <v>891.99</v>
      </c>
    </row>
    <row r="820" spans="1:12" ht="16.5" customHeight="1">
      <c r="A820" s="9">
        <f>ROW(상세내역[[#This Row],[순번]])-ROW(상세내역[[#Headers],[순번]])</f>
        <v>819</v>
      </c>
      <c r="B820" s="9" t="s">
        <v>732</v>
      </c>
      <c r="C820" s="32" t="s">
        <v>340</v>
      </c>
      <c r="D820" s="22" t="s">
        <v>341</v>
      </c>
      <c r="E820" s="22" t="s">
        <v>195</v>
      </c>
      <c r="F820" s="22" t="s">
        <v>196</v>
      </c>
      <c r="G820" s="23" t="s">
        <v>197</v>
      </c>
      <c r="H820" s="26">
        <v>51</v>
      </c>
      <c r="I820" s="27">
        <v>118830</v>
      </c>
      <c r="J820" s="29">
        <v>1.4999999999999999E-2</v>
      </c>
      <c r="K820" s="28">
        <v>1782.45</v>
      </c>
      <c r="L820" s="13">
        <v>1960.6950000000002</v>
      </c>
    </row>
    <row r="821" spans="1:12" ht="16.5" customHeight="1">
      <c r="A821" s="9">
        <f>ROW(상세내역[[#This Row],[순번]])-ROW(상세내역[[#Headers],[순번]])</f>
        <v>820</v>
      </c>
      <c r="B821" s="9" t="s">
        <v>732</v>
      </c>
      <c r="C821" s="32" t="s">
        <v>340</v>
      </c>
      <c r="D821" s="22" t="s">
        <v>341</v>
      </c>
      <c r="E821" s="22" t="s">
        <v>218</v>
      </c>
      <c r="F821" s="22" t="s">
        <v>219</v>
      </c>
      <c r="G821" s="23" t="s">
        <v>220</v>
      </c>
      <c r="H821" s="26">
        <v>33</v>
      </c>
      <c r="I821" s="27">
        <v>62370</v>
      </c>
      <c r="J821" s="29">
        <v>1.4999999999999999E-2</v>
      </c>
      <c r="K821" s="28">
        <v>935.55</v>
      </c>
      <c r="L821" s="13">
        <v>1029.105</v>
      </c>
    </row>
    <row r="822" spans="1:12" ht="16.5" customHeight="1">
      <c r="A822" s="9">
        <f>ROW(상세내역[[#This Row],[순번]])-ROW(상세내역[[#Headers],[순번]])</f>
        <v>821</v>
      </c>
      <c r="B822" s="9" t="s">
        <v>732</v>
      </c>
      <c r="C822" s="32" t="s">
        <v>340</v>
      </c>
      <c r="D822" s="22" t="s">
        <v>341</v>
      </c>
      <c r="E822" s="22" t="s">
        <v>221</v>
      </c>
      <c r="F822" s="22" t="s">
        <v>222</v>
      </c>
      <c r="G822" s="23" t="s">
        <v>223</v>
      </c>
      <c r="H822" s="26">
        <v>33</v>
      </c>
      <c r="I822" s="27">
        <v>64020</v>
      </c>
      <c r="J822" s="29">
        <v>1.4999999999999999E-2</v>
      </c>
      <c r="K822" s="28">
        <v>960.3</v>
      </c>
      <c r="L822" s="13">
        <v>1056.33</v>
      </c>
    </row>
    <row r="823" spans="1:12" ht="16.5" customHeight="1">
      <c r="A823" s="9">
        <f>ROW(상세내역[[#This Row],[순번]])-ROW(상세내역[[#Headers],[순번]])</f>
        <v>822</v>
      </c>
      <c r="B823" s="9" t="s">
        <v>732</v>
      </c>
      <c r="C823" s="32" t="s">
        <v>340</v>
      </c>
      <c r="D823" s="22" t="s">
        <v>341</v>
      </c>
      <c r="E823" s="22" t="s">
        <v>239</v>
      </c>
      <c r="F823" s="22" t="s">
        <v>240</v>
      </c>
      <c r="G823" s="23" t="s">
        <v>241</v>
      </c>
      <c r="H823" s="26">
        <v>1</v>
      </c>
      <c r="I823" s="27">
        <v>3840</v>
      </c>
      <c r="J823" s="29">
        <v>1.4999999999999999E-2</v>
      </c>
      <c r="K823" s="28">
        <v>57.599999999999994</v>
      </c>
      <c r="L823" s="13">
        <v>63.36</v>
      </c>
    </row>
    <row r="824" spans="1:12" ht="16.5" customHeight="1">
      <c r="A824" s="9">
        <f>ROW(상세내역[[#This Row],[순번]])-ROW(상세내역[[#Headers],[순번]])</f>
        <v>823</v>
      </c>
      <c r="B824" s="9" t="s">
        <v>732</v>
      </c>
      <c r="C824" s="32" t="s">
        <v>340</v>
      </c>
      <c r="D824" s="22" t="s">
        <v>341</v>
      </c>
      <c r="E824" s="22" t="s">
        <v>69</v>
      </c>
      <c r="F824" s="22" t="s">
        <v>242</v>
      </c>
      <c r="G824" s="23" t="s">
        <v>243</v>
      </c>
      <c r="H824" s="26">
        <v>33</v>
      </c>
      <c r="I824" s="27">
        <v>56430</v>
      </c>
      <c r="J824" s="29">
        <v>1.4999999999999999E-2</v>
      </c>
      <c r="K824" s="28">
        <v>846.44999999999993</v>
      </c>
      <c r="L824" s="13">
        <v>931.09500000000003</v>
      </c>
    </row>
    <row r="825" spans="1:12" ht="16.5" customHeight="1">
      <c r="A825" s="9">
        <f>ROW(상세내역[[#This Row],[순번]])-ROW(상세내역[[#Headers],[순번]])</f>
        <v>824</v>
      </c>
      <c r="B825" s="9" t="s">
        <v>732</v>
      </c>
      <c r="C825" s="32" t="s">
        <v>340</v>
      </c>
      <c r="D825" s="22" t="s">
        <v>341</v>
      </c>
      <c r="E825" s="22" t="s">
        <v>244</v>
      </c>
      <c r="F825" s="22" t="s">
        <v>245</v>
      </c>
      <c r="G825" s="23" t="s">
        <v>246</v>
      </c>
      <c r="H825" s="26">
        <v>33</v>
      </c>
      <c r="I825" s="27">
        <v>51480</v>
      </c>
      <c r="J825" s="29">
        <v>1.4999999999999999E-2</v>
      </c>
      <c r="K825" s="28">
        <v>772.19999999999993</v>
      </c>
      <c r="L825" s="13">
        <v>849.42</v>
      </c>
    </row>
    <row r="826" spans="1:12" ht="16.5" customHeight="1">
      <c r="A826" s="9">
        <f>ROW(상세내역[[#This Row],[순번]])-ROW(상세내역[[#Headers],[순번]])</f>
        <v>825</v>
      </c>
      <c r="B826" s="9" t="s">
        <v>732</v>
      </c>
      <c r="C826" s="32" t="s">
        <v>340</v>
      </c>
      <c r="D826" s="22" t="s">
        <v>341</v>
      </c>
      <c r="E826" s="22" t="s">
        <v>253</v>
      </c>
      <c r="F826" s="22" t="s">
        <v>254</v>
      </c>
      <c r="G826" s="23" t="s">
        <v>255</v>
      </c>
      <c r="H826" s="26">
        <v>1</v>
      </c>
      <c r="I826" s="27">
        <v>1600</v>
      </c>
      <c r="J826" s="29">
        <v>1.4999999999999999E-2</v>
      </c>
      <c r="K826" s="28">
        <v>24</v>
      </c>
      <c r="L826" s="13">
        <v>26.400000000000002</v>
      </c>
    </row>
    <row r="827" spans="1:12" ht="16.5" customHeight="1">
      <c r="A827" s="9">
        <f>ROW(상세내역[[#This Row],[순번]])-ROW(상세내역[[#Headers],[순번]])</f>
        <v>826</v>
      </c>
      <c r="B827" s="9" t="s">
        <v>732</v>
      </c>
      <c r="C827" s="32" t="s">
        <v>340</v>
      </c>
      <c r="D827" s="22" t="s">
        <v>341</v>
      </c>
      <c r="E827" s="22" t="s">
        <v>256</v>
      </c>
      <c r="F827" s="22" t="s">
        <v>257</v>
      </c>
      <c r="G827" s="23" t="s">
        <v>258</v>
      </c>
      <c r="H827" s="26">
        <v>1</v>
      </c>
      <c r="I827" s="27">
        <v>6500</v>
      </c>
      <c r="J827" s="29">
        <v>1.4999999999999999E-2</v>
      </c>
      <c r="K827" s="28">
        <v>97.5</v>
      </c>
      <c r="L827" s="13">
        <v>107.25000000000001</v>
      </c>
    </row>
    <row r="828" spans="1:12" ht="16.5" customHeight="1">
      <c r="A828" s="9">
        <f>ROW(상세내역[[#This Row],[순번]])-ROW(상세내역[[#Headers],[순번]])</f>
        <v>827</v>
      </c>
      <c r="B828" s="9" t="s">
        <v>732</v>
      </c>
      <c r="C828" s="32" t="s">
        <v>340</v>
      </c>
      <c r="D828" s="22" t="s">
        <v>341</v>
      </c>
      <c r="E828" s="22" t="s">
        <v>345</v>
      </c>
      <c r="F828" s="22" t="s">
        <v>346</v>
      </c>
      <c r="G828" s="23" t="s">
        <v>585</v>
      </c>
      <c r="H828" s="26">
        <v>4</v>
      </c>
      <c r="I828" s="27">
        <v>56520</v>
      </c>
      <c r="J828" s="29">
        <v>1.4999999999999999E-2</v>
      </c>
      <c r="K828" s="28">
        <v>847.8</v>
      </c>
      <c r="L828" s="13">
        <v>932.58</v>
      </c>
    </row>
    <row r="829" spans="1:12" ht="16.5" customHeight="1">
      <c r="A829" s="9">
        <f>ROW(상세내역[[#This Row],[순번]])-ROW(상세내역[[#Headers],[순번]])</f>
        <v>828</v>
      </c>
      <c r="B829" s="9" t="s">
        <v>732</v>
      </c>
      <c r="C829" s="32" t="s">
        <v>340</v>
      </c>
      <c r="D829" s="22" t="s">
        <v>341</v>
      </c>
      <c r="E829" s="22" t="s">
        <v>81</v>
      </c>
      <c r="F829" s="22" t="s">
        <v>82</v>
      </c>
      <c r="G829" s="23" t="s">
        <v>83</v>
      </c>
      <c r="H829" s="26">
        <v>10</v>
      </c>
      <c r="I829" s="27">
        <v>141300</v>
      </c>
      <c r="J829" s="29">
        <v>1.4999999999999999E-2</v>
      </c>
      <c r="K829" s="28">
        <v>2119.5</v>
      </c>
      <c r="L829" s="13">
        <v>2331.4500000000003</v>
      </c>
    </row>
    <row r="830" spans="1:12" ht="16.5" customHeight="1">
      <c r="A830" s="9">
        <f>ROW(상세내역[[#This Row],[순번]])-ROW(상세내역[[#Headers],[순번]])</f>
        <v>829</v>
      </c>
      <c r="B830" s="9" t="s">
        <v>732</v>
      </c>
      <c r="C830" s="32" t="s">
        <v>340</v>
      </c>
      <c r="D830" s="22" t="s">
        <v>341</v>
      </c>
      <c r="E830" s="22" t="s">
        <v>282</v>
      </c>
      <c r="F830" s="22" t="s">
        <v>283</v>
      </c>
      <c r="G830" s="23" t="s">
        <v>284</v>
      </c>
      <c r="H830" s="26">
        <v>37</v>
      </c>
      <c r="I830" s="27">
        <v>422170</v>
      </c>
      <c r="J830" s="29">
        <v>1.4999999999999999E-2</v>
      </c>
      <c r="K830" s="28">
        <v>6332.55</v>
      </c>
      <c r="L830" s="13">
        <v>6965.8050000000012</v>
      </c>
    </row>
    <row r="831" spans="1:12" ht="16.5" customHeight="1">
      <c r="A831" s="9">
        <f>ROW(상세내역[[#This Row],[순번]])-ROW(상세내역[[#Headers],[순번]])</f>
        <v>830</v>
      </c>
      <c r="B831" s="9" t="s">
        <v>732</v>
      </c>
      <c r="C831" s="32" t="s">
        <v>340</v>
      </c>
      <c r="D831" s="22" t="s">
        <v>341</v>
      </c>
      <c r="E831" s="22" t="s">
        <v>285</v>
      </c>
      <c r="F831" s="22" t="s">
        <v>286</v>
      </c>
      <c r="G831" s="23" t="s">
        <v>287</v>
      </c>
      <c r="H831" s="26">
        <v>37</v>
      </c>
      <c r="I831" s="27">
        <v>422170</v>
      </c>
      <c r="J831" s="29">
        <v>1.4999999999999999E-2</v>
      </c>
      <c r="K831" s="28">
        <v>6332.55</v>
      </c>
      <c r="L831" s="13">
        <v>6965.8050000000012</v>
      </c>
    </row>
    <row r="832" spans="1:12" ht="16.5" customHeight="1">
      <c r="A832" s="9">
        <f>ROW(상세내역[[#This Row],[순번]])-ROW(상세내역[[#Headers],[순번]])</f>
        <v>831</v>
      </c>
      <c r="B832" s="9" t="s">
        <v>732</v>
      </c>
      <c r="C832" s="32" t="s">
        <v>340</v>
      </c>
      <c r="D832" s="22" t="s">
        <v>341</v>
      </c>
      <c r="E832" s="22" t="s">
        <v>347</v>
      </c>
      <c r="F832" s="22" t="s">
        <v>348</v>
      </c>
      <c r="G832" s="23" t="s">
        <v>349</v>
      </c>
      <c r="H832" s="26">
        <v>10</v>
      </c>
      <c r="I832" s="27">
        <v>166800</v>
      </c>
      <c r="J832" s="29">
        <v>1.4999999999999999E-2</v>
      </c>
      <c r="K832" s="28">
        <v>2502</v>
      </c>
      <c r="L832" s="13">
        <v>2752.2000000000003</v>
      </c>
    </row>
    <row r="833" spans="1:12" ht="16.5" customHeight="1">
      <c r="A833" s="9">
        <f>ROW(상세내역[[#This Row],[순번]])-ROW(상세내역[[#Headers],[순번]])</f>
        <v>832</v>
      </c>
      <c r="B833" s="9" t="s">
        <v>732</v>
      </c>
      <c r="C833" s="32" t="s">
        <v>340</v>
      </c>
      <c r="D833" s="22" t="s">
        <v>341</v>
      </c>
      <c r="E833" s="22" t="s">
        <v>288</v>
      </c>
      <c r="F833" s="22" t="s">
        <v>289</v>
      </c>
      <c r="G833" s="23" t="s">
        <v>290</v>
      </c>
      <c r="H833" s="26">
        <v>37</v>
      </c>
      <c r="I833" s="27">
        <v>586450</v>
      </c>
      <c r="J833" s="29">
        <v>1.4999999999999999E-2</v>
      </c>
      <c r="K833" s="28">
        <v>8796.75</v>
      </c>
      <c r="L833" s="13">
        <v>9676.4250000000011</v>
      </c>
    </row>
    <row r="834" spans="1:12" ht="16.5" customHeight="1">
      <c r="A834" s="9">
        <f>ROW(상세내역[[#This Row],[순번]])-ROW(상세내역[[#Headers],[순번]])</f>
        <v>833</v>
      </c>
      <c r="B834" s="9" t="s">
        <v>732</v>
      </c>
      <c r="C834" s="32" t="s">
        <v>340</v>
      </c>
      <c r="D834" s="22" t="s">
        <v>341</v>
      </c>
      <c r="E834" s="22" t="s">
        <v>350</v>
      </c>
      <c r="F834" s="22" t="s">
        <v>351</v>
      </c>
      <c r="G834" s="23" t="s">
        <v>352</v>
      </c>
      <c r="H834" s="26">
        <v>8</v>
      </c>
      <c r="I834" s="27">
        <v>90240</v>
      </c>
      <c r="J834" s="29">
        <v>1.4999999999999999E-2</v>
      </c>
      <c r="K834" s="28">
        <v>1353.6</v>
      </c>
      <c r="L834" s="13">
        <v>1488.96</v>
      </c>
    </row>
    <row r="835" spans="1:12" ht="16.5" customHeight="1">
      <c r="A835" s="9">
        <f>ROW(상세내역[[#This Row],[순번]])-ROW(상세내역[[#Headers],[순번]])</f>
        <v>834</v>
      </c>
      <c r="B835" s="9" t="s">
        <v>732</v>
      </c>
      <c r="C835" s="32" t="s">
        <v>340</v>
      </c>
      <c r="D835" s="22" t="s">
        <v>341</v>
      </c>
      <c r="E835" s="22" t="s">
        <v>365</v>
      </c>
      <c r="F835" s="22" t="s">
        <v>366</v>
      </c>
      <c r="G835" s="23" t="s">
        <v>367</v>
      </c>
      <c r="H835" s="26">
        <v>5</v>
      </c>
      <c r="I835" s="27">
        <v>56550</v>
      </c>
      <c r="J835" s="29">
        <v>1.4999999999999999E-2</v>
      </c>
      <c r="K835" s="28">
        <v>848.25</v>
      </c>
      <c r="L835" s="13">
        <v>933.07500000000005</v>
      </c>
    </row>
    <row r="836" spans="1:12" ht="16.5" customHeight="1">
      <c r="A836" s="9">
        <f>ROW(상세내역[[#This Row],[순번]])-ROW(상세내역[[#Headers],[순번]])</f>
        <v>835</v>
      </c>
      <c r="B836" s="9" t="s">
        <v>732</v>
      </c>
      <c r="C836" s="32" t="s">
        <v>340</v>
      </c>
      <c r="D836" s="22" t="s">
        <v>341</v>
      </c>
      <c r="E836" s="22" t="s">
        <v>94</v>
      </c>
      <c r="F836" s="22" t="s">
        <v>95</v>
      </c>
      <c r="G836" s="23" t="s">
        <v>96</v>
      </c>
      <c r="H836" s="26">
        <v>6</v>
      </c>
      <c r="I836" s="27">
        <v>79680</v>
      </c>
      <c r="J836" s="29">
        <v>1.4999999999999999E-2</v>
      </c>
      <c r="K836" s="28">
        <v>1195.2</v>
      </c>
      <c r="L836" s="13">
        <v>1314.7200000000003</v>
      </c>
    </row>
    <row r="837" spans="1:12" ht="16.5" customHeight="1">
      <c r="A837" s="9">
        <f>ROW(상세내역[[#This Row],[순번]])-ROW(상세내역[[#Headers],[순번]])</f>
        <v>836</v>
      </c>
      <c r="B837" s="9" t="s">
        <v>732</v>
      </c>
      <c r="C837" s="32" t="s">
        <v>340</v>
      </c>
      <c r="D837" s="22" t="s">
        <v>341</v>
      </c>
      <c r="E837" s="22" t="s">
        <v>368</v>
      </c>
      <c r="F837" s="22" t="s">
        <v>369</v>
      </c>
      <c r="G837" s="23" t="s">
        <v>370</v>
      </c>
      <c r="H837" s="26">
        <v>6</v>
      </c>
      <c r="I837" s="27">
        <v>79680</v>
      </c>
      <c r="J837" s="29">
        <v>1.4999999999999999E-2</v>
      </c>
      <c r="K837" s="28">
        <v>1195.2</v>
      </c>
      <c r="L837" s="13">
        <v>1314.7200000000003</v>
      </c>
    </row>
    <row r="838" spans="1:12" ht="16.5" customHeight="1">
      <c r="A838" s="9">
        <f>ROW(상세내역[[#This Row],[순번]])-ROW(상세내역[[#Headers],[순번]])</f>
        <v>837</v>
      </c>
      <c r="B838" s="9" t="s">
        <v>732</v>
      </c>
      <c r="C838" s="32" t="s">
        <v>713</v>
      </c>
      <c r="D838" s="22" t="s">
        <v>714</v>
      </c>
      <c r="E838" s="22" t="s">
        <v>166</v>
      </c>
      <c r="F838" s="22" t="s">
        <v>169</v>
      </c>
      <c r="G838" s="23" t="s">
        <v>170</v>
      </c>
      <c r="H838" s="26">
        <v>5</v>
      </c>
      <c r="I838" s="27">
        <v>0</v>
      </c>
      <c r="J838" s="29">
        <v>1.4999999999999999E-2</v>
      </c>
      <c r="K838" s="28">
        <v>0</v>
      </c>
      <c r="L838" s="13">
        <v>0</v>
      </c>
    </row>
    <row r="839" spans="1:12" ht="16.5" customHeight="1">
      <c r="A839" s="9">
        <f>ROW(상세내역[[#This Row],[순번]])-ROW(상세내역[[#Headers],[순번]])</f>
        <v>838</v>
      </c>
      <c r="B839" s="9" t="s">
        <v>732</v>
      </c>
      <c r="C839" s="32" t="s">
        <v>713</v>
      </c>
      <c r="D839" s="22" t="s">
        <v>714</v>
      </c>
      <c r="E839" s="22" t="s">
        <v>166</v>
      </c>
      <c r="F839" s="22" t="s">
        <v>171</v>
      </c>
      <c r="G839" s="23" t="s">
        <v>172</v>
      </c>
      <c r="H839" s="26">
        <v>5</v>
      </c>
      <c r="I839" s="27">
        <v>0</v>
      </c>
      <c r="J839" s="29">
        <v>1.4999999999999999E-2</v>
      </c>
      <c r="K839" s="28">
        <v>0</v>
      </c>
      <c r="L839" s="13">
        <v>0</v>
      </c>
    </row>
    <row r="840" spans="1:12" ht="16.5" customHeight="1">
      <c r="A840" s="9">
        <f>ROW(상세내역[[#This Row],[순번]])-ROW(상세내역[[#Headers],[순번]])</f>
        <v>839</v>
      </c>
      <c r="B840" s="9" t="s">
        <v>732</v>
      </c>
      <c r="C840" s="32" t="s">
        <v>713</v>
      </c>
      <c r="D840" s="22" t="s">
        <v>714</v>
      </c>
      <c r="E840" s="22" t="s">
        <v>166</v>
      </c>
      <c r="F840" s="22" t="s">
        <v>173</v>
      </c>
      <c r="G840" s="23" t="s">
        <v>174</v>
      </c>
      <c r="H840" s="26">
        <v>5</v>
      </c>
      <c r="I840" s="27">
        <v>0</v>
      </c>
      <c r="J840" s="29">
        <v>1.4999999999999999E-2</v>
      </c>
      <c r="K840" s="28">
        <v>0</v>
      </c>
      <c r="L840" s="13">
        <v>0</v>
      </c>
    </row>
    <row r="841" spans="1:12" ht="16.5" customHeight="1">
      <c r="A841" s="9">
        <f>ROW(상세내역[[#This Row],[순번]])-ROW(상세내역[[#Headers],[순번]])</f>
        <v>840</v>
      </c>
      <c r="B841" s="9" t="s">
        <v>732</v>
      </c>
      <c r="C841" s="32" t="s">
        <v>713</v>
      </c>
      <c r="D841" s="22" t="s">
        <v>714</v>
      </c>
      <c r="E841" s="22" t="s">
        <v>44</v>
      </c>
      <c r="F841" s="22" t="s">
        <v>45</v>
      </c>
      <c r="G841" s="23" t="s">
        <v>46</v>
      </c>
      <c r="H841" s="26">
        <v>4</v>
      </c>
      <c r="I841" s="27">
        <v>141080</v>
      </c>
      <c r="J841" s="29">
        <v>1.4999999999999999E-2</v>
      </c>
      <c r="K841" s="28">
        <v>2116.1999999999998</v>
      </c>
      <c r="L841" s="13">
        <v>2327.8200000000002</v>
      </c>
    </row>
    <row r="842" spans="1:12" ht="16.5" customHeight="1">
      <c r="A842" s="9">
        <f>ROW(상세내역[[#This Row],[순번]])-ROW(상세내역[[#Headers],[순번]])</f>
        <v>841</v>
      </c>
      <c r="B842" s="9" t="s">
        <v>732</v>
      </c>
      <c r="C842" s="32" t="s">
        <v>713</v>
      </c>
      <c r="D842" s="22" t="s">
        <v>714</v>
      </c>
      <c r="E842" s="22" t="s">
        <v>50</v>
      </c>
      <c r="F842" s="22" t="s">
        <v>51</v>
      </c>
      <c r="G842" s="23" t="s">
        <v>52</v>
      </c>
      <c r="H842" s="26">
        <v>81</v>
      </c>
      <c r="I842" s="27">
        <v>1052190</v>
      </c>
      <c r="J842" s="29">
        <v>1.4999999999999999E-2</v>
      </c>
      <c r="K842" s="28">
        <v>15782.849999999999</v>
      </c>
      <c r="L842" s="13">
        <v>17361.134999999998</v>
      </c>
    </row>
    <row r="843" spans="1:12" ht="16.5" customHeight="1">
      <c r="A843" s="9">
        <f>ROW(상세내역[[#This Row],[순번]])-ROW(상세내역[[#Headers],[순번]])</f>
        <v>842</v>
      </c>
      <c r="B843" s="9" t="s">
        <v>732</v>
      </c>
      <c r="C843" s="32" t="s">
        <v>713</v>
      </c>
      <c r="D843" s="22" t="s">
        <v>714</v>
      </c>
      <c r="E843" s="22" t="s">
        <v>53</v>
      </c>
      <c r="F843" s="22" t="s">
        <v>517</v>
      </c>
      <c r="G843" s="23" t="s">
        <v>518</v>
      </c>
      <c r="H843" s="26">
        <v>1</v>
      </c>
      <c r="I843" s="27">
        <v>10860</v>
      </c>
      <c r="J843" s="29">
        <v>1.4999999999999999E-2</v>
      </c>
      <c r="K843" s="28">
        <v>162.9</v>
      </c>
      <c r="L843" s="13">
        <v>179.19000000000003</v>
      </c>
    </row>
    <row r="844" spans="1:12" ht="16.5" customHeight="1">
      <c r="A844" s="9">
        <f>ROW(상세내역[[#This Row],[순번]])-ROW(상세내역[[#Headers],[순번]])</f>
        <v>843</v>
      </c>
      <c r="B844" s="9" t="s">
        <v>732</v>
      </c>
      <c r="C844" s="32" t="s">
        <v>713</v>
      </c>
      <c r="D844" s="22" t="s">
        <v>714</v>
      </c>
      <c r="E844" s="22" t="s">
        <v>333</v>
      </c>
      <c r="F844" s="22" t="s">
        <v>357</v>
      </c>
      <c r="G844" s="23" t="s">
        <v>358</v>
      </c>
      <c r="H844" s="26">
        <v>17</v>
      </c>
      <c r="I844" s="27">
        <v>708390</v>
      </c>
      <c r="J844" s="29">
        <v>1.4999999999999999E-2</v>
      </c>
      <c r="K844" s="28">
        <v>10625.85</v>
      </c>
      <c r="L844" s="13">
        <v>11688.435000000001</v>
      </c>
    </row>
    <row r="845" spans="1:12" ht="16.5" customHeight="1">
      <c r="A845" s="9">
        <f>ROW(상세내역[[#This Row],[순번]])-ROW(상세내역[[#Headers],[순번]])</f>
        <v>844</v>
      </c>
      <c r="B845" s="9" t="s">
        <v>732</v>
      </c>
      <c r="C845" s="32" t="s">
        <v>713</v>
      </c>
      <c r="D845" s="22" t="s">
        <v>714</v>
      </c>
      <c r="E845" s="22" t="s">
        <v>54</v>
      </c>
      <c r="F845" s="22" t="s">
        <v>55</v>
      </c>
      <c r="G845" s="23" t="s">
        <v>56</v>
      </c>
      <c r="H845" s="26">
        <v>1</v>
      </c>
      <c r="I845" s="27">
        <v>100000</v>
      </c>
      <c r="J845" s="29">
        <v>1.4999999999999999E-2</v>
      </c>
      <c r="K845" s="28">
        <v>1500</v>
      </c>
      <c r="L845" s="13">
        <v>1650.0000000000002</v>
      </c>
    </row>
    <row r="846" spans="1:12" ht="16.5" customHeight="1">
      <c r="A846" s="9">
        <f>ROW(상세내역[[#This Row],[순번]])-ROW(상세내역[[#Headers],[순번]])</f>
        <v>845</v>
      </c>
      <c r="B846" s="9" t="s">
        <v>732</v>
      </c>
      <c r="C846" s="32" t="s">
        <v>713</v>
      </c>
      <c r="D846" s="22" t="s">
        <v>714</v>
      </c>
      <c r="E846" s="22" t="s">
        <v>177</v>
      </c>
      <c r="F846" s="22" t="s">
        <v>178</v>
      </c>
      <c r="G846" s="23" t="s">
        <v>179</v>
      </c>
      <c r="H846" s="26">
        <v>5</v>
      </c>
      <c r="I846" s="27">
        <v>5300</v>
      </c>
      <c r="J846" s="29">
        <v>1.4999999999999999E-2</v>
      </c>
      <c r="K846" s="28">
        <v>79.5</v>
      </c>
      <c r="L846" s="13">
        <v>87.45</v>
      </c>
    </row>
    <row r="847" spans="1:12" ht="16.5" customHeight="1">
      <c r="A847" s="9">
        <f>ROW(상세내역[[#This Row],[순번]])-ROW(상세내역[[#Headers],[순번]])</f>
        <v>846</v>
      </c>
      <c r="B847" s="9" t="s">
        <v>732</v>
      </c>
      <c r="C847" s="32" t="s">
        <v>713</v>
      </c>
      <c r="D847" s="22" t="s">
        <v>714</v>
      </c>
      <c r="E847" s="22" t="s">
        <v>183</v>
      </c>
      <c r="F847" s="22" t="s">
        <v>184</v>
      </c>
      <c r="G847" s="23" t="s">
        <v>185</v>
      </c>
      <c r="H847" s="26">
        <v>5</v>
      </c>
      <c r="I847" s="27">
        <v>5300</v>
      </c>
      <c r="J847" s="29">
        <v>1.4999999999999999E-2</v>
      </c>
      <c r="K847" s="28">
        <v>79.5</v>
      </c>
      <c r="L847" s="13">
        <v>87.45</v>
      </c>
    </row>
    <row r="848" spans="1:12" ht="16.5" customHeight="1">
      <c r="A848" s="9">
        <f>ROW(상세내역[[#This Row],[순번]])-ROW(상세내역[[#Headers],[순번]])</f>
        <v>847</v>
      </c>
      <c r="B848" s="9" t="s">
        <v>732</v>
      </c>
      <c r="C848" s="32" t="s">
        <v>713</v>
      </c>
      <c r="D848" s="22" t="s">
        <v>714</v>
      </c>
      <c r="E848" s="22" t="s">
        <v>186</v>
      </c>
      <c r="F848" s="22" t="s">
        <v>187</v>
      </c>
      <c r="G848" s="23" t="s">
        <v>188</v>
      </c>
      <c r="H848" s="26">
        <v>5</v>
      </c>
      <c r="I848" s="27">
        <v>5300</v>
      </c>
      <c r="J848" s="29">
        <v>1.4999999999999999E-2</v>
      </c>
      <c r="K848" s="28">
        <v>79.5</v>
      </c>
      <c r="L848" s="13">
        <v>87.45</v>
      </c>
    </row>
    <row r="849" spans="1:12" ht="16.5" customHeight="1">
      <c r="A849" s="9">
        <f>ROW(상세내역[[#This Row],[순번]])-ROW(상세내역[[#Headers],[순번]])</f>
        <v>848</v>
      </c>
      <c r="B849" s="9" t="s">
        <v>732</v>
      </c>
      <c r="C849" s="32" t="s">
        <v>713</v>
      </c>
      <c r="D849" s="22" t="s">
        <v>714</v>
      </c>
      <c r="E849" s="22" t="s">
        <v>189</v>
      </c>
      <c r="F849" s="22" t="s">
        <v>190</v>
      </c>
      <c r="G849" s="23" t="s">
        <v>191</v>
      </c>
      <c r="H849" s="26">
        <v>5</v>
      </c>
      <c r="I849" s="27">
        <v>5300</v>
      </c>
      <c r="J849" s="29">
        <v>1.4999999999999999E-2</v>
      </c>
      <c r="K849" s="28">
        <v>79.5</v>
      </c>
      <c r="L849" s="13">
        <v>87.45</v>
      </c>
    </row>
    <row r="850" spans="1:12" ht="16.5" customHeight="1">
      <c r="A850" s="9">
        <f>ROW(상세내역[[#This Row],[순번]])-ROW(상세내역[[#Headers],[순번]])</f>
        <v>849</v>
      </c>
      <c r="B850" s="9" t="s">
        <v>732</v>
      </c>
      <c r="C850" s="32" t="s">
        <v>713</v>
      </c>
      <c r="D850" s="22" t="s">
        <v>714</v>
      </c>
      <c r="E850" s="22" t="s">
        <v>192</v>
      </c>
      <c r="F850" s="22" t="s">
        <v>193</v>
      </c>
      <c r="G850" s="23" t="s">
        <v>194</v>
      </c>
      <c r="H850" s="26">
        <v>5</v>
      </c>
      <c r="I850" s="27">
        <v>5300</v>
      </c>
      <c r="J850" s="29">
        <v>1.4999999999999999E-2</v>
      </c>
      <c r="K850" s="28">
        <v>79.5</v>
      </c>
      <c r="L850" s="13">
        <v>87.45</v>
      </c>
    </row>
    <row r="851" spans="1:12" ht="16.5" customHeight="1">
      <c r="A851" s="9">
        <f>ROW(상세내역[[#This Row],[순번]])-ROW(상세내역[[#Headers],[순번]])</f>
        <v>850</v>
      </c>
      <c r="B851" s="9" t="s">
        <v>732</v>
      </c>
      <c r="C851" s="32" t="s">
        <v>713</v>
      </c>
      <c r="D851" s="22" t="s">
        <v>714</v>
      </c>
      <c r="E851" s="22" t="s">
        <v>60</v>
      </c>
      <c r="F851" s="22" t="s">
        <v>61</v>
      </c>
      <c r="G851" s="23" t="s">
        <v>62</v>
      </c>
      <c r="H851" s="26">
        <v>1</v>
      </c>
      <c r="I851" s="27">
        <v>2610</v>
      </c>
      <c r="J851" s="29">
        <v>1.4999999999999999E-2</v>
      </c>
      <c r="K851" s="28">
        <v>39.15</v>
      </c>
      <c r="L851" s="13">
        <v>43.065000000000005</v>
      </c>
    </row>
    <row r="852" spans="1:12" ht="16.5" customHeight="1">
      <c r="A852" s="9">
        <f>ROW(상세내역[[#This Row],[순번]])-ROW(상세내역[[#Headers],[순번]])</f>
        <v>851</v>
      </c>
      <c r="B852" s="9" t="s">
        <v>732</v>
      </c>
      <c r="C852" s="32" t="s">
        <v>713</v>
      </c>
      <c r="D852" s="22" t="s">
        <v>714</v>
      </c>
      <c r="E852" s="22" t="s">
        <v>63</v>
      </c>
      <c r="F852" s="22" t="s">
        <v>64</v>
      </c>
      <c r="G852" s="23" t="s">
        <v>65</v>
      </c>
      <c r="H852" s="26">
        <v>1</v>
      </c>
      <c r="I852" s="27">
        <v>2610</v>
      </c>
      <c r="J852" s="29">
        <v>1.4999999999999999E-2</v>
      </c>
      <c r="K852" s="28">
        <v>39.15</v>
      </c>
      <c r="L852" s="13">
        <v>43.065000000000005</v>
      </c>
    </row>
    <row r="853" spans="1:12" ht="16.5" customHeight="1">
      <c r="A853" s="9">
        <f>ROW(상세내역[[#This Row],[순번]])-ROW(상세내역[[#Headers],[순번]])</f>
        <v>852</v>
      </c>
      <c r="B853" s="9" t="s">
        <v>732</v>
      </c>
      <c r="C853" s="32" t="s">
        <v>713</v>
      </c>
      <c r="D853" s="22" t="s">
        <v>714</v>
      </c>
      <c r="E853" s="22" t="s">
        <v>66</v>
      </c>
      <c r="F853" s="22" t="s">
        <v>67</v>
      </c>
      <c r="G853" s="23" t="s">
        <v>68</v>
      </c>
      <c r="H853" s="26">
        <v>1</v>
      </c>
      <c r="I853" s="27">
        <v>9680</v>
      </c>
      <c r="J853" s="29">
        <v>1.4999999999999999E-2</v>
      </c>
      <c r="K853" s="28">
        <v>145.19999999999999</v>
      </c>
      <c r="L853" s="13">
        <v>159.72</v>
      </c>
    </row>
    <row r="854" spans="1:12" ht="16.5" customHeight="1">
      <c r="A854" s="9">
        <f>ROW(상세내역[[#This Row],[순번]])-ROW(상세내역[[#Headers],[순번]])</f>
        <v>853</v>
      </c>
      <c r="B854" s="9" t="s">
        <v>732</v>
      </c>
      <c r="C854" s="32" t="s">
        <v>713</v>
      </c>
      <c r="D854" s="22" t="s">
        <v>714</v>
      </c>
      <c r="E854" s="22" t="s">
        <v>239</v>
      </c>
      <c r="F854" s="22" t="s">
        <v>240</v>
      </c>
      <c r="G854" s="23" t="s">
        <v>241</v>
      </c>
      <c r="H854" s="26">
        <v>1</v>
      </c>
      <c r="I854" s="27">
        <v>3840</v>
      </c>
      <c r="J854" s="29">
        <v>1.4999999999999999E-2</v>
      </c>
      <c r="K854" s="28">
        <v>57.599999999999994</v>
      </c>
      <c r="L854" s="13">
        <v>63.36</v>
      </c>
    </row>
    <row r="855" spans="1:12" ht="16.5" customHeight="1">
      <c r="A855" s="9">
        <f>ROW(상세내역[[#This Row],[순번]])-ROW(상세내역[[#Headers],[순번]])</f>
        <v>854</v>
      </c>
      <c r="B855" s="9" t="s">
        <v>732</v>
      </c>
      <c r="C855" s="32" t="s">
        <v>713</v>
      </c>
      <c r="D855" s="22" t="s">
        <v>714</v>
      </c>
      <c r="E855" s="22" t="s">
        <v>72</v>
      </c>
      <c r="F855" s="22" t="s">
        <v>73</v>
      </c>
      <c r="G855" s="23" t="s">
        <v>74</v>
      </c>
      <c r="H855" s="26">
        <v>4</v>
      </c>
      <c r="I855" s="27">
        <v>34640</v>
      </c>
      <c r="J855" s="29">
        <v>1.4999999999999999E-2</v>
      </c>
      <c r="K855" s="28">
        <v>519.6</v>
      </c>
      <c r="L855" s="13">
        <v>571.56000000000006</v>
      </c>
    </row>
    <row r="856" spans="1:12" ht="16.5" customHeight="1">
      <c r="A856" s="9">
        <f>ROW(상세내역[[#This Row],[순번]])-ROW(상세내역[[#Headers],[순번]])</f>
        <v>855</v>
      </c>
      <c r="B856" s="9" t="s">
        <v>732</v>
      </c>
      <c r="C856" s="32" t="s">
        <v>713</v>
      </c>
      <c r="D856" s="22" t="s">
        <v>714</v>
      </c>
      <c r="E856" s="22" t="s">
        <v>253</v>
      </c>
      <c r="F856" s="22" t="s">
        <v>254</v>
      </c>
      <c r="G856" s="23" t="s">
        <v>255</v>
      </c>
      <c r="H856" s="26">
        <v>1</v>
      </c>
      <c r="I856" s="27">
        <v>1600</v>
      </c>
      <c r="J856" s="29">
        <v>1.4999999999999999E-2</v>
      </c>
      <c r="K856" s="28">
        <v>24</v>
      </c>
      <c r="L856" s="13">
        <v>26.400000000000002</v>
      </c>
    </row>
    <row r="857" spans="1:12" ht="16.5" customHeight="1">
      <c r="A857" s="9">
        <f>ROW(상세내역[[#This Row],[순번]])-ROW(상세내역[[#Headers],[순번]])</f>
        <v>856</v>
      </c>
      <c r="B857" s="9" t="s">
        <v>732</v>
      </c>
      <c r="C857" s="32" t="s">
        <v>713</v>
      </c>
      <c r="D857" s="22" t="s">
        <v>714</v>
      </c>
      <c r="E857" s="22" t="s">
        <v>256</v>
      </c>
      <c r="F857" s="22" t="s">
        <v>257</v>
      </c>
      <c r="G857" s="23" t="s">
        <v>258</v>
      </c>
      <c r="H857" s="26">
        <v>1</v>
      </c>
      <c r="I857" s="27">
        <v>6500</v>
      </c>
      <c r="J857" s="29">
        <v>1.4999999999999999E-2</v>
      </c>
      <c r="K857" s="28">
        <v>97.5</v>
      </c>
      <c r="L857" s="13">
        <v>107.25000000000001</v>
      </c>
    </row>
    <row r="858" spans="1:12" ht="16.5" customHeight="1">
      <c r="A858" s="9">
        <f>ROW(상세내역[[#This Row],[순번]])-ROW(상세내역[[#Headers],[순번]])</f>
        <v>857</v>
      </c>
      <c r="B858" s="9" t="s">
        <v>732</v>
      </c>
      <c r="C858" s="32" t="s">
        <v>713</v>
      </c>
      <c r="D858" s="22" t="s">
        <v>714</v>
      </c>
      <c r="E858" s="22" t="s">
        <v>282</v>
      </c>
      <c r="F858" s="22" t="s">
        <v>283</v>
      </c>
      <c r="G858" s="23" t="s">
        <v>284</v>
      </c>
      <c r="H858" s="26">
        <v>4</v>
      </c>
      <c r="I858" s="27">
        <v>45640</v>
      </c>
      <c r="J858" s="29">
        <v>1.4999999999999999E-2</v>
      </c>
      <c r="K858" s="28">
        <v>684.6</v>
      </c>
      <c r="L858" s="13">
        <v>753.06000000000006</v>
      </c>
    </row>
    <row r="859" spans="1:12" ht="16.5" customHeight="1">
      <c r="A859" s="9">
        <f>ROW(상세내역[[#This Row],[순번]])-ROW(상세내역[[#Headers],[순번]])</f>
        <v>858</v>
      </c>
      <c r="B859" s="9" t="s">
        <v>732</v>
      </c>
      <c r="C859" s="32" t="s">
        <v>713</v>
      </c>
      <c r="D859" s="22" t="s">
        <v>714</v>
      </c>
      <c r="E859" s="22" t="s">
        <v>285</v>
      </c>
      <c r="F859" s="22" t="s">
        <v>286</v>
      </c>
      <c r="G859" s="23" t="s">
        <v>287</v>
      </c>
      <c r="H859" s="26">
        <v>4</v>
      </c>
      <c r="I859" s="27">
        <v>45640</v>
      </c>
      <c r="J859" s="29">
        <v>1.4999999999999999E-2</v>
      </c>
      <c r="K859" s="28">
        <v>684.6</v>
      </c>
      <c r="L859" s="13">
        <v>753.06000000000006</v>
      </c>
    </row>
    <row r="860" spans="1:12" ht="16.5" customHeight="1">
      <c r="A860" s="9">
        <f>ROW(상세내역[[#This Row],[순번]])-ROW(상세내역[[#Headers],[순번]])</f>
        <v>859</v>
      </c>
      <c r="B860" s="9" t="s">
        <v>732</v>
      </c>
      <c r="C860" s="32" t="s">
        <v>713</v>
      </c>
      <c r="D860" s="22" t="s">
        <v>714</v>
      </c>
      <c r="E860" s="22" t="s">
        <v>288</v>
      </c>
      <c r="F860" s="22" t="s">
        <v>289</v>
      </c>
      <c r="G860" s="23" t="s">
        <v>290</v>
      </c>
      <c r="H860" s="26">
        <v>4</v>
      </c>
      <c r="I860" s="27">
        <v>63400</v>
      </c>
      <c r="J860" s="29">
        <v>1.4999999999999999E-2</v>
      </c>
      <c r="K860" s="28">
        <v>951</v>
      </c>
      <c r="L860" s="13">
        <v>1046.1000000000001</v>
      </c>
    </row>
    <row r="861" spans="1:12" ht="16.5" customHeight="1">
      <c r="A861" s="9">
        <f>ROW(상세내역[[#This Row],[순번]])-ROW(상세내역[[#Headers],[순번]])</f>
        <v>860</v>
      </c>
      <c r="B861" s="9" t="s">
        <v>732</v>
      </c>
      <c r="C861" s="32" t="s">
        <v>713</v>
      </c>
      <c r="D861" s="22" t="s">
        <v>714</v>
      </c>
      <c r="E861" s="22" t="s">
        <v>350</v>
      </c>
      <c r="F861" s="22" t="s">
        <v>351</v>
      </c>
      <c r="G861" s="23" t="s">
        <v>352</v>
      </c>
      <c r="H861" s="26">
        <v>3</v>
      </c>
      <c r="I861" s="27">
        <v>33840</v>
      </c>
      <c r="J861" s="29">
        <v>1.4999999999999999E-2</v>
      </c>
      <c r="K861" s="28">
        <v>507.59999999999997</v>
      </c>
      <c r="L861" s="13">
        <v>558.36</v>
      </c>
    </row>
    <row r="862" spans="1:12" ht="16.5" customHeight="1">
      <c r="A862" s="9">
        <f>ROW(상세내역[[#This Row],[순번]])-ROW(상세내역[[#Headers],[순번]])</f>
        <v>861</v>
      </c>
      <c r="B862" s="9" t="s">
        <v>732</v>
      </c>
      <c r="C862" s="32" t="s">
        <v>713</v>
      </c>
      <c r="D862" s="22" t="s">
        <v>714</v>
      </c>
      <c r="E862" s="22" t="s">
        <v>85</v>
      </c>
      <c r="F862" s="22" t="s">
        <v>86</v>
      </c>
      <c r="G862" s="23" t="s">
        <v>87</v>
      </c>
      <c r="H862" s="26">
        <v>2</v>
      </c>
      <c r="I862" s="27">
        <v>28320</v>
      </c>
      <c r="J862" s="29">
        <v>1.4999999999999999E-2</v>
      </c>
      <c r="K862" s="28">
        <v>424.8</v>
      </c>
      <c r="L862" s="13">
        <v>467.28000000000003</v>
      </c>
    </row>
    <row r="863" spans="1:12" ht="16.5" customHeight="1">
      <c r="A863" s="9">
        <f>ROW(상세내역[[#This Row],[순번]])-ROW(상세내역[[#Headers],[순번]])</f>
        <v>862</v>
      </c>
      <c r="B863" s="9" t="s">
        <v>732</v>
      </c>
      <c r="C863" s="32" t="s">
        <v>713</v>
      </c>
      <c r="D863" s="22" t="s">
        <v>714</v>
      </c>
      <c r="E863" s="22" t="s">
        <v>91</v>
      </c>
      <c r="F863" s="22" t="s">
        <v>92</v>
      </c>
      <c r="G863" s="23" t="s">
        <v>93</v>
      </c>
      <c r="H863" s="26">
        <v>23</v>
      </c>
      <c r="I863" s="27">
        <v>260130</v>
      </c>
      <c r="J863" s="29">
        <v>1.4999999999999999E-2</v>
      </c>
      <c r="K863" s="28">
        <v>3901.95</v>
      </c>
      <c r="L863" s="13">
        <v>4292.1450000000004</v>
      </c>
    </row>
    <row r="864" spans="1:12" ht="16.5" customHeight="1">
      <c r="A864" s="9">
        <f>ROW(상세내역[[#This Row],[순번]])-ROW(상세내역[[#Headers],[순번]])</f>
        <v>863</v>
      </c>
      <c r="B864" s="9" t="s">
        <v>732</v>
      </c>
      <c r="C864" s="32" t="s">
        <v>713</v>
      </c>
      <c r="D864" s="22" t="s">
        <v>714</v>
      </c>
      <c r="E864" s="22" t="s">
        <v>365</v>
      </c>
      <c r="F864" s="22" t="s">
        <v>366</v>
      </c>
      <c r="G864" s="23" t="s">
        <v>367</v>
      </c>
      <c r="H864" s="26">
        <v>2</v>
      </c>
      <c r="I864" s="27">
        <v>22620</v>
      </c>
      <c r="J864" s="29">
        <v>1.4999999999999999E-2</v>
      </c>
      <c r="K864" s="28">
        <v>339.3</v>
      </c>
      <c r="L864" s="13">
        <v>373.23</v>
      </c>
    </row>
    <row r="865" spans="1:12" ht="16.5" customHeight="1">
      <c r="A865" s="9">
        <f>ROW(상세내역[[#This Row],[순번]])-ROW(상세내역[[#Headers],[순번]])</f>
        <v>864</v>
      </c>
      <c r="B865" s="9" t="s">
        <v>732</v>
      </c>
      <c r="C865" s="32" t="s">
        <v>713</v>
      </c>
      <c r="D865" s="22" t="s">
        <v>714</v>
      </c>
      <c r="E865" s="22" t="s">
        <v>94</v>
      </c>
      <c r="F865" s="22" t="s">
        <v>95</v>
      </c>
      <c r="G865" s="23" t="s">
        <v>96</v>
      </c>
      <c r="H865" s="26">
        <v>23</v>
      </c>
      <c r="I865" s="27">
        <v>305440</v>
      </c>
      <c r="J865" s="29">
        <v>1.4999999999999999E-2</v>
      </c>
      <c r="K865" s="28">
        <v>4581.5999999999995</v>
      </c>
      <c r="L865" s="13">
        <v>5039.76</v>
      </c>
    </row>
    <row r="866" spans="1:12" ht="16.5" customHeight="1">
      <c r="A866" s="9">
        <f>ROW(상세내역[[#This Row],[순번]])-ROW(상세내역[[#Headers],[순번]])</f>
        <v>865</v>
      </c>
      <c r="B866" s="9" t="s">
        <v>732</v>
      </c>
      <c r="C866" s="32" t="s">
        <v>713</v>
      </c>
      <c r="D866" s="22" t="s">
        <v>714</v>
      </c>
      <c r="E866" s="22" t="s">
        <v>368</v>
      </c>
      <c r="F866" s="22" t="s">
        <v>369</v>
      </c>
      <c r="G866" s="23" t="s">
        <v>370</v>
      </c>
      <c r="H866" s="26">
        <v>2</v>
      </c>
      <c r="I866" s="27">
        <v>26560</v>
      </c>
      <c r="J866" s="29">
        <v>1.4999999999999999E-2</v>
      </c>
      <c r="K866" s="28">
        <v>398.4</v>
      </c>
      <c r="L866" s="13">
        <v>438.24</v>
      </c>
    </row>
    <row r="867" spans="1:12" ht="16.5" customHeight="1">
      <c r="A867" s="9">
        <f>ROW(상세내역[[#This Row],[순번]])-ROW(상세내역[[#Headers],[순번]])</f>
        <v>866</v>
      </c>
      <c r="B867" s="9" t="s">
        <v>732</v>
      </c>
      <c r="C867" s="32" t="s">
        <v>713</v>
      </c>
      <c r="D867" s="22" t="s">
        <v>714</v>
      </c>
      <c r="E867" s="22" t="s">
        <v>97</v>
      </c>
      <c r="F867" s="22" t="s">
        <v>98</v>
      </c>
      <c r="G867" s="23" t="s">
        <v>99</v>
      </c>
      <c r="H867" s="26">
        <v>2</v>
      </c>
      <c r="I867" s="27">
        <v>26560</v>
      </c>
      <c r="J867" s="29">
        <v>1.4999999999999999E-2</v>
      </c>
      <c r="K867" s="28">
        <v>398.4</v>
      </c>
      <c r="L867" s="13">
        <v>438.24</v>
      </c>
    </row>
    <row r="868" spans="1:12" ht="16.5" customHeight="1">
      <c r="A868" s="9">
        <f>ROW(상세내역[[#This Row],[순번]])-ROW(상세내역[[#Headers],[순번]])</f>
        <v>867</v>
      </c>
      <c r="B868" s="9" t="s">
        <v>732</v>
      </c>
      <c r="C868" s="32" t="s">
        <v>713</v>
      </c>
      <c r="D868" s="22" t="s">
        <v>714</v>
      </c>
      <c r="E868" s="22" t="s">
        <v>371</v>
      </c>
      <c r="F868" s="22" t="s">
        <v>372</v>
      </c>
      <c r="G868" s="23" t="s">
        <v>373</v>
      </c>
      <c r="H868" s="26">
        <v>6</v>
      </c>
      <c r="I868" s="27">
        <v>75900</v>
      </c>
      <c r="J868" s="29">
        <v>1.4999999999999999E-2</v>
      </c>
      <c r="K868" s="28">
        <v>1138.5</v>
      </c>
      <c r="L868" s="13">
        <v>1252.3500000000001</v>
      </c>
    </row>
    <row r="869" spans="1:12" ht="16.5" customHeight="1">
      <c r="A869" s="9">
        <f>ROW(상세내역[[#This Row],[순번]])-ROW(상세내역[[#Headers],[순번]])</f>
        <v>868</v>
      </c>
      <c r="B869" s="9" t="s">
        <v>732</v>
      </c>
      <c r="C869" s="32" t="s">
        <v>713</v>
      </c>
      <c r="D869" s="22" t="s">
        <v>714</v>
      </c>
      <c r="E869" s="22" t="s">
        <v>374</v>
      </c>
      <c r="F869" s="22" t="s">
        <v>375</v>
      </c>
      <c r="G869" s="23" t="s">
        <v>376</v>
      </c>
      <c r="H869" s="26">
        <v>9</v>
      </c>
      <c r="I869" s="27">
        <v>448920</v>
      </c>
      <c r="J869" s="29">
        <v>1.4999999999999999E-2</v>
      </c>
      <c r="K869" s="28">
        <v>6733.8</v>
      </c>
      <c r="L869" s="13">
        <v>7407.1800000000012</v>
      </c>
    </row>
    <row r="870" spans="1:12" ht="16.5" customHeight="1">
      <c r="A870" s="9">
        <f>ROW(상세내역[[#This Row],[순번]])-ROW(상세내역[[#Headers],[순번]])</f>
        <v>869</v>
      </c>
      <c r="B870" s="9" t="s">
        <v>732</v>
      </c>
      <c r="C870" s="32" t="s">
        <v>713</v>
      </c>
      <c r="D870" s="22" t="s">
        <v>714</v>
      </c>
      <c r="E870" s="22" t="s">
        <v>100</v>
      </c>
      <c r="F870" s="22" t="s">
        <v>101</v>
      </c>
      <c r="G870" s="23" t="s">
        <v>102</v>
      </c>
      <c r="H870" s="26">
        <v>4</v>
      </c>
      <c r="I870" s="27">
        <v>50200</v>
      </c>
      <c r="J870" s="29">
        <v>1.4999999999999999E-2</v>
      </c>
      <c r="K870" s="28">
        <v>753</v>
      </c>
      <c r="L870" s="13">
        <v>828.30000000000007</v>
      </c>
    </row>
    <row r="871" spans="1:12" ht="16.5" customHeight="1">
      <c r="A871" s="9">
        <f>ROW(상세내역[[#This Row],[순번]])-ROW(상세내역[[#Headers],[순번]])</f>
        <v>870</v>
      </c>
      <c r="B871" s="9" t="s">
        <v>732</v>
      </c>
      <c r="C871" s="32" t="s">
        <v>713</v>
      </c>
      <c r="D871" s="22" t="s">
        <v>714</v>
      </c>
      <c r="E871" s="22" t="s">
        <v>106</v>
      </c>
      <c r="F871" s="22" t="s">
        <v>107</v>
      </c>
      <c r="G871" s="23" t="s">
        <v>108</v>
      </c>
      <c r="H871" s="26">
        <v>4</v>
      </c>
      <c r="I871" s="27">
        <v>63960</v>
      </c>
      <c r="J871" s="29">
        <v>1.4999999999999999E-2</v>
      </c>
      <c r="K871" s="28">
        <v>959.4</v>
      </c>
      <c r="L871" s="13">
        <v>1055.3400000000001</v>
      </c>
    </row>
    <row r="872" spans="1:12" ht="16.5" customHeight="1">
      <c r="A872" s="9">
        <f>ROW(상세내역[[#This Row],[순번]])-ROW(상세내역[[#Headers],[순번]])</f>
        <v>871</v>
      </c>
      <c r="B872" s="9" t="s">
        <v>732</v>
      </c>
      <c r="C872" s="32" t="s">
        <v>713</v>
      </c>
      <c r="D872" s="22" t="s">
        <v>714</v>
      </c>
      <c r="E872" s="22" t="s">
        <v>377</v>
      </c>
      <c r="F872" s="22" t="s">
        <v>378</v>
      </c>
      <c r="G872" s="23" t="s">
        <v>379</v>
      </c>
      <c r="H872" s="26">
        <v>4</v>
      </c>
      <c r="I872" s="27">
        <v>133480</v>
      </c>
      <c r="J872" s="29">
        <v>1.4999999999999999E-2</v>
      </c>
      <c r="K872" s="28">
        <v>2002.1999999999998</v>
      </c>
      <c r="L872" s="13">
        <v>2202.42</v>
      </c>
    </row>
    <row r="873" spans="1:12" ht="16.5" customHeight="1">
      <c r="A873" s="9">
        <f>ROW(상세내역[[#This Row],[순번]])-ROW(상세내역[[#Headers],[순번]])</f>
        <v>872</v>
      </c>
      <c r="B873" s="9" t="s">
        <v>732</v>
      </c>
      <c r="C873" s="32" t="s">
        <v>713</v>
      </c>
      <c r="D873" s="22" t="s">
        <v>714</v>
      </c>
      <c r="E873" s="22" t="s">
        <v>109</v>
      </c>
      <c r="F873" s="22" t="s">
        <v>110</v>
      </c>
      <c r="G873" s="23" t="s">
        <v>111</v>
      </c>
      <c r="H873" s="26">
        <v>3</v>
      </c>
      <c r="I873" s="27">
        <v>32700</v>
      </c>
      <c r="J873" s="29">
        <v>1.4999999999999999E-2</v>
      </c>
      <c r="K873" s="28">
        <v>490.5</v>
      </c>
      <c r="L873" s="13">
        <v>539.55000000000007</v>
      </c>
    </row>
    <row r="874" spans="1:12" ht="16.5" customHeight="1">
      <c r="A874" s="9">
        <f>ROW(상세내역[[#This Row],[순번]])-ROW(상세내역[[#Headers],[순번]])</f>
        <v>873</v>
      </c>
      <c r="B874" s="9" t="s">
        <v>732</v>
      </c>
      <c r="C874" s="32" t="s">
        <v>713</v>
      </c>
      <c r="D874" s="22" t="s">
        <v>714</v>
      </c>
      <c r="E874" s="22" t="s">
        <v>380</v>
      </c>
      <c r="F874" s="22" t="s">
        <v>419</v>
      </c>
      <c r="G874" s="23" t="s">
        <v>420</v>
      </c>
      <c r="H874" s="26">
        <v>129</v>
      </c>
      <c r="I874" s="27">
        <v>365070</v>
      </c>
      <c r="J874" s="29">
        <v>1.4999999999999999E-2</v>
      </c>
      <c r="K874" s="28">
        <v>5476.05</v>
      </c>
      <c r="L874" s="13">
        <v>6023.6550000000007</v>
      </c>
    </row>
    <row r="875" spans="1:12" ht="16.5" customHeight="1">
      <c r="A875" s="9">
        <f>ROW(상세내역[[#This Row],[순번]])-ROW(상세내역[[#Headers],[순번]])</f>
        <v>874</v>
      </c>
      <c r="B875" s="9" t="s">
        <v>732</v>
      </c>
      <c r="C875" s="32" t="s">
        <v>713</v>
      </c>
      <c r="D875" s="22" t="s">
        <v>714</v>
      </c>
      <c r="E875" s="22" t="s">
        <v>133</v>
      </c>
      <c r="F875" s="22" t="s">
        <v>134</v>
      </c>
      <c r="G875" s="23" t="s">
        <v>135</v>
      </c>
      <c r="H875" s="26">
        <v>27</v>
      </c>
      <c r="I875" s="27">
        <v>1517670</v>
      </c>
      <c r="J875" s="29">
        <v>1.4999999999999999E-2</v>
      </c>
      <c r="K875" s="28">
        <v>22765.05</v>
      </c>
      <c r="L875" s="13">
        <v>25041.555</v>
      </c>
    </row>
    <row r="876" spans="1:12" ht="16.5" customHeight="1">
      <c r="A876" s="9">
        <f>ROW(상세내역[[#This Row],[순번]])-ROW(상세내역[[#Headers],[순번]])</f>
        <v>875</v>
      </c>
      <c r="B876" s="9" t="s">
        <v>732</v>
      </c>
      <c r="C876" s="32" t="s">
        <v>713</v>
      </c>
      <c r="D876" s="22" t="s">
        <v>714</v>
      </c>
      <c r="E876" s="22" t="s">
        <v>392</v>
      </c>
      <c r="F876" s="22" t="s">
        <v>393</v>
      </c>
      <c r="G876" s="23" t="s">
        <v>394</v>
      </c>
      <c r="H876" s="26">
        <v>130</v>
      </c>
      <c r="I876" s="27">
        <v>10922600</v>
      </c>
      <c r="J876" s="29">
        <v>1.4999999999999999E-2</v>
      </c>
      <c r="K876" s="28">
        <v>163839</v>
      </c>
      <c r="L876" s="13">
        <v>180222.90000000002</v>
      </c>
    </row>
    <row r="877" spans="1:12" ht="16.5" customHeight="1">
      <c r="A877" s="9">
        <f>ROW(상세내역[[#This Row],[순번]])-ROW(상세내역[[#Headers],[순번]])</f>
        <v>876</v>
      </c>
      <c r="B877" s="9" t="s">
        <v>732</v>
      </c>
      <c r="C877" s="32" t="s">
        <v>469</v>
      </c>
      <c r="D877" s="22" t="s">
        <v>470</v>
      </c>
      <c r="E877" s="22" t="s">
        <v>44</v>
      </c>
      <c r="F877" s="22" t="s">
        <v>45</v>
      </c>
      <c r="G877" s="23" t="s">
        <v>46</v>
      </c>
      <c r="H877" s="26">
        <v>26</v>
      </c>
      <c r="I877" s="27">
        <v>917020</v>
      </c>
      <c r="J877" s="29">
        <v>1.4999999999999999E-2</v>
      </c>
      <c r="K877" s="28">
        <v>13755.3</v>
      </c>
      <c r="L877" s="13">
        <v>15130.83</v>
      </c>
    </row>
    <row r="878" spans="1:12" ht="16.5" customHeight="1">
      <c r="A878" s="9">
        <f>ROW(상세내역[[#This Row],[순번]])-ROW(상세내역[[#Headers],[순번]])</f>
        <v>877</v>
      </c>
      <c r="B878" s="9" t="s">
        <v>732</v>
      </c>
      <c r="C878" s="32" t="s">
        <v>469</v>
      </c>
      <c r="D878" s="22" t="s">
        <v>470</v>
      </c>
      <c r="E878" s="22" t="s">
        <v>50</v>
      </c>
      <c r="F878" s="22" t="s">
        <v>51</v>
      </c>
      <c r="G878" s="23" t="s">
        <v>52</v>
      </c>
      <c r="H878" s="26">
        <v>145</v>
      </c>
      <c r="I878" s="27">
        <v>1883550</v>
      </c>
      <c r="J878" s="29">
        <v>1.4999999999999999E-2</v>
      </c>
      <c r="K878" s="28">
        <v>28253.25</v>
      </c>
      <c r="L878" s="13">
        <v>31078.575000000001</v>
      </c>
    </row>
    <row r="879" spans="1:12" ht="16.5" customHeight="1">
      <c r="A879" s="9">
        <f>ROW(상세내역[[#This Row],[순번]])-ROW(상세내역[[#Headers],[순번]])</f>
        <v>878</v>
      </c>
      <c r="B879" s="9" t="s">
        <v>732</v>
      </c>
      <c r="C879" s="32" t="s">
        <v>469</v>
      </c>
      <c r="D879" s="22" t="s">
        <v>470</v>
      </c>
      <c r="E879" s="22" t="s">
        <v>333</v>
      </c>
      <c r="F879" s="22" t="s">
        <v>334</v>
      </c>
      <c r="G879" s="23" t="s">
        <v>335</v>
      </c>
      <c r="H879" s="26">
        <v>36</v>
      </c>
      <c r="I879" s="27">
        <v>1500120</v>
      </c>
      <c r="J879" s="29">
        <v>1.4999999999999999E-2</v>
      </c>
      <c r="K879" s="28">
        <v>22501.8</v>
      </c>
      <c r="L879" s="13">
        <v>24751.98</v>
      </c>
    </row>
    <row r="880" spans="1:12" ht="16.5" customHeight="1">
      <c r="A880" s="9">
        <f>ROW(상세내역[[#This Row],[순번]])-ROW(상세내역[[#Headers],[순번]])</f>
        <v>879</v>
      </c>
      <c r="B880" s="9" t="s">
        <v>732</v>
      </c>
      <c r="C880" s="32" t="s">
        <v>469</v>
      </c>
      <c r="D880" s="22" t="s">
        <v>470</v>
      </c>
      <c r="E880" s="22" t="s">
        <v>868</v>
      </c>
      <c r="F880" s="22" t="s">
        <v>869</v>
      </c>
      <c r="G880" s="23" t="s">
        <v>870</v>
      </c>
      <c r="H880" s="26">
        <v>2</v>
      </c>
      <c r="I880" s="27">
        <v>85860</v>
      </c>
      <c r="J880" s="29">
        <v>1.4999999999999999E-2</v>
      </c>
      <c r="K880" s="28">
        <v>1287.8999999999999</v>
      </c>
      <c r="L880" s="13">
        <v>1416.69</v>
      </c>
    </row>
    <row r="881" spans="1:12" ht="16.5" customHeight="1">
      <c r="A881" s="9">
        <f>ROW(상세내역[[#This Row],[순번]])-ROW(상세내역[[#Headers],[순번]])</f>
        <v>880</v>
      </c>
      <c r="B881" s="9" t="s">
        <v>732</v>
      </c>
      <c r="C881" s="32" t="s">
        <v>469</v>
      </c>
      <c r="D881" s="22" t="s">
        <v>470</v>
      </c>
      <c r="E881" s="22" t="s">
        <v>586</v>
      </c>
      <c r="F881" s="22" t="s">
        <v>587</v>
      </c>
      <c r="G881" s="23" t="s">
        <v>588</v>
      </c>
      <c r="H881" s="26">
        <v>1</v>
      </c>
      <c r="I881" s="27">
        <v>61850</v>
      </c>
      <c r="J881" s="29">
        <v>1.4999999999999999E-2</v>
      </c>
      <c r="K881" s="28">
        <v>927.75</v>
      </c>
      <c r="L881" s="13">
        <v>1020.5250000000001</v>
      </c>
    </row>
    <row r="882" spans="1:12" ht="16.5" customHeight="1">
      <c r="A882" s="9">
        <f>ROW(상세내역[[#This Row],[순번]])-ROW(상세내역[[#Headers],[순번]])</f>
        <v>881</v>
      </c>
      <c r="B882" s="9" t="s">
        <v>732</v>
      </c>
      <c r="C882" s="32" t="s">
        <v>469</v>
      </c>
      <c r="D882" s="22" t="s">
        <v>470</v>
      </c>
      <c r="E882" s="22" t="s">
        <v>177</v>
      </c>
      <c r="F882" s="22" t="s">
        <v>178</v>
      </c>
      <c r="G882" s="23" t="s">
        <v>179</v>
      </c>
      <c r="H882" s="26">
        <v>19</v>
      </c>
      <c r="I882" s="27">
        <v>20140</v>
      </c>
      <c r="J882" s="29">
        <v>1.4999999999999999E-2</v>
      </c>
      <c r="K882" s="28">
        <v>302.09999999999997</v>
      </c>
      <c r="L882" s="13">
        <v>332.31</v>
      </c>
    </row>
    <row r="883" spans="1:12" ht="16.5" customHeight="1">
      <c r="A883" s="9">
        <f>ROW(상세내역[[#This Row],[순번]])-ROW(상세내역[[#Headers],[순번]])</f>
        <v>882</v>
      </c>
      <c r="B883" s="9" t="s">
        <v>732</v>
      </c>
      <c r="C883" s="32" t="s">
        <v>469</v>
      </c>
      <c r="D883" s="22" t="s">
        <v>470</v>
      </c>
      <c r="E883" s="22" t="s">
        <v>183</v>
      </c>
      <c r="F883" s="22" t="s">
        <v>184</v>
      </c>
      <c r="G883" s="23" t="s">
        <v>185</v>
      </c>
      <c r="H883" s="26">
        <v>19</v>
      </c>
      <c r="I883" s="27">
        <v>20140</v>
      </c>
      <c r="J883" s="29">
        <v>1.4999999999999999E-2</v>
      </c>
      <c r="K883" s="28">
        <v>302.09999999999997</v>
      </c>
      <c r="L883" s="13">
        <v>332.31</v>
      </c>
    </row>
    <row r="884" spans="1:12" ht="16.5" customHeight="1">
      <c r="A884" s="9">
        <f>ROW(상세내역[[#This Row],[순번]])-ROW(상세내역[[#Headers],[순번]])</f>
        <v>883</v>
      </c>
      <c r="B884" s="9" t="s">
        <v>732</v>
      </c>
      <c r="C884" s="32" t="s">
        <v>469</v>
      </c>
      <c r="D884" s="22" t="s">
        <v>470</v>
      </c>
      <c r="E884" s="22" t="s">
        <v>186</v>
      </c>
      <c r="F884" s="22" t="s">
        <v>187</v>
      </c>
      <c r="G884" s="23" t="s">
        <v>188</v>
      </c>
      <c r="H884" s="26">
        <v>19</v>
      </c>
      <c r="I884" s="27">
        <v>20140</v>
      </c>
      <c r="J884" s="29">
        <v>1.4999999999999999E-2</v>
      </c>
      <c r="K884" s="28">
        <v>302.09999999999997</v>
      </c>
      <c r="L884" s="13">
        <v>332.31</v>
      </c>
    </row>
    <row r="885" spans="1:12" ht="16.5" customHeight="1">
      <c r="A885" s="9">
        <f>ROW(상세내역[[#This Row],[순번]])-ROW(상세내역[[#Headers],[순번]])</f>
        <v>884</v>
      </c>
      <c r="B885" s="9" t="s">
        <v>732</v>
      </c>
      <c r="C885" s="32" t="s">
        <v>469</v>
      </c>
      <c r="D885" s="22" t="s">
        <v>470</v>
      </c>
      <c r="E885" s="22" t="s">
        <v>189</v>
      </c>
      <c r="F885" s="22" t="s">
        <v>190</v>
      </c>
      <c r="G885" s="23" t="s">
        <v>191</v>
      </c>
      <c r="H885" s="26">
        <v>18</v>
      </c>
      <c r="I885" s="27">
        <v>19080</v>
      </c>
      <c r="J885" s="29">
        <v>1.4999999999999999E-2</v>
      </c>
      <c r="K885" s="28">
        <v>286.2</v>
      </c>
      <c r="L885" s="13">
        <v>314.82</v>
      </c>
    </row>
    <row r="886" spans="1:12" ht="16.5" customHeight="1">
      <c r="A886" s="9">
        <f>ROW(상세내역[[#This Row],[순번]])-ROW(상세내역[[#Headers],[순번]])</f>
        <v>885</v>
      </c>
      <c r="B886" s="9" t="s">
        <v>732</v>
      </c>
      <c r="C886" s="32" t="s">
        <v>469</v>
      </c>
      <c r="D886" s="22" t="s">
        <v>470</v>
      </c>
      <c r="E886" s="22" t="s">
        <v>192</v>
      </c>
      <c r="F886" s="22" t="s">
        <v>193</v>
      </c>
      <c r="G886" s="23" t="s">
        <v>194</v>
      </c>
      <c r="H886" s="26">
        <v>19</v>
      </c>
      <c r="I886" s="27">
        <v>20140</v>
      </c>
      <c r="J886" s="29">
        <v>1.4999999999999999E-2</v>
      </c>
      <c r="K886" s="28">
        <v>302.09999999999997</v>
      </c>
      <c r="L886" s="13">
        <v>332.31</v>
      </c>
    </row>
    <row r="887" spans="1:12" ht="16.5" customHeight="1">
      <c r="A887" s="9">
        <f>ROW(상세내역[[#This Row],[순번]])-ROW(상세내역[[#Headers],[순번]])</f>
        <v>886</v>
      </c>
      <c r="B887" s="9" t="s">
        <v>732</v>
      </c>
      <c r="C887" s="32" t="s">
        <v>469</v>
      </c>
      <c r="D887" s="22" t="s">
        <v>470</v>
      </c>
      <c r="E887" s="22" t="s">
        <v>195</v>
      </c>
      <c r="F887" s="22" t="s">
        <v>196</v>
      </c>
      <c r="G887" s="23" t="s">
        <v>197</v>
      </c>
      <c r="H887" s="26">
        <v>19</v>
      </c>
      <c r="I887" s="27">
        <v>44270</v>
      </c>
      <c r="J887" s="29">
        <v>1.4999999999999999E-2</v>
      </c>
      <c r="K887" s="28">
        <v>664.05</v>
      </c>
      <c r="L887" s="13">
        <v>730.45500000000004</v>
      </c>
    </row>
    <row r="888" spans="1:12" ht="16.5" customHeight="1">
      <c r="A888" s="9">
        <f>ROW(상세내역[[#This Row],[순번]])-ROW(상세내역[[#Headers],[순번]])</f>
        <v>887</v>
      </c>
      <c r="B888" s="9" t="s">
        <v>732</v>
      </c>
      <c r="C888" s="32" t="s">
        <v>469</v>
      </c>
      <c r="D888" s="22" t="s">
        <v>470</v>
      </c>
      <c r="E888" s="22" t="s">
        <v>201</v>
      </c>
      <c r="F888" s="22" t="s">
        <v>406</v>
      </c>
      <c r="G888" s="23" t="s">
        <v>407</v>
      </c>
      <c r="H888" s="26">
        <v>1</v>
      </c>
      <c r="I888" s="27">
        <v>7200</v>
      </c>
      <c r="J888" s="29">
        <v>1.4999999999999999E-2</v>
      </c>
      <c r="K888" s="28">
        <v>108</v>
      </c>
      <c r="L888" s="13">
        <v>118.80000000000001</v>
      </c>
    </row>
    <row r="889" spans="1:12" ht="16.5" customHeight="1">
      <c r="A889" s="9">
        <f>ROW(상세내역[[#This Row],[순번]])-ROW(상세내역[[#Headers],[순번]])</f>
        <v>888</v>
      </c>
      <c r="B889" s="9" t="s">
        <v>732</v>
      </c>
      <c r="C889" s="32" t="s">
        <v>469</v>
      </c>
      <c r="D889" s="22" t="s">
        <v>470</v>
      </c>
      <c r="E889" s="22" t="s">
        <v>60</v>
      </c>
      <c r="F889" s="22" t="s">
        <v>61</v>
      </c>
      <c r="G889" s="23" t="s">
        <v>62</v>
      </c>
      <c r="H889" s="26">
        <v>7</v>
      </c>
      <c r="I889" s="27">
        <v>18270</v>
      </c>
      <c r="J889" s="29">
        <v>1.4999999999999999E-2</v>
      </c>
      <c r="K889" s="28">
        <v>274.05</v>
      </c>
      <c r="L889" s="13">
        <v>301.45500000000004</v>
      </c>
    </row>
    <row r="890" spans="1:12" ht="16.5" customHeight="1">
      <c r="A890" s="9">
        <f>ROW(상세내역[[#This Row],[순번]])-ROW(상세내역[[#Headers],[순번]])</f>
        <v>889</v>
      </c>
      <c r="B890" s="9" t="s">
        <v>732</v>
      </c>
      <c r="C890" s="32" t="s">
        <v>469</v>
      </c>
      <c r="D890" s="22" t="s">
        <v>470</v>
      </c>
      <c r="E890" s="22" t="s">
        <v>63</v>
      </c>
      <c r="F890" s="22" t="s">
        <v>64</v>
      </c>
      <c r="G890" s="23" t="s">
        <v>65</v>
      </c>
      <c r="H890" s="26">
        <v>7</v>
      </c>
      <c r="I890" s="27">
        <v>18270</v>
      </c>
      <c r="J890" s="29">
        <v>1.4999999999999999E-2</v>
      </c>
      <c r="K890" s="28">
        <v>274.05</v>
      </c>
      <c r="L890" s="13">
        <v>301.45500000000004</v>
      </c>
    </row>
    <row r="891" spans="1:12" ht="16.5" customHeight="1">
      <c r="A891" s="9">
        <f>ROW(상세내역[[#This Row],[순번]])-ROW(상세내역[[#Headers],[순번]])</f>
        <v>890</v>
      </c>
      <c r="B891" s="9" t="s">
        <v>732</v>
      </c>
      <c r="C891" s="32" t="s">
        <v>469</v>
      </c>
      <c r="D891" s="22" t="s">
        <v>470</v>
      </c>
      <c r="E891" s="22" t="s">
        <v>66</v>
      </c>
      <c r="F891" s="22" t="s">
        <v>67</v>
      </c>
      <c r="G891" s="23" t="s">
        <v>68</v>
      </c>
      <c r="H891" s="26">
        <v>10</v>
      </c>
      <c r="I891" s="27">
        <v>96800</v>
      </c>
      <c r="J891" s="29">
        <v>1.4999999999999999E-2</v>
      </c>
      <c r="K891" s="28">
        <v>1452</v>
      </c>
      <c r="L891" s="13">
        <v>1597.2</v>
      </c>
    </row>
    <row r="892" spans="1:12" ht="16.5" customHeight="1">
      <c r="A892" s="9">
        <f>ROW(상세내역[[#This Row],[순번]])-ROW(상세내역[[#Headers],[순번]])</f>
        <v>891</v>
      </c>
      <c r="B892" s="9" t="s">
        <v>732</v>
      </c>
      <c r="C892" s="32" t="s">
        <v>469</v>
      </c>
      <c r="D892" s="22" t="s">
        <v>470</v>
      </c>
      <c r="E892" s="22" t="s">
        <v>210</v>
      </c>
      <c r="F892" s="22" t="s">
        <v>211</v>
      </c>
      <c r="G892" s="23" t="s">
        <v>212</v>
      </c>
      <c r="H892" s="26">
        <v>1</v>
      </c>
      <c r="I892" s="27">
        <v>1300</v>
      </c>
      <c r="J892" s="29">
        <v>1.4999999999999999E-2</v>
      </c>
      <c r="K892" s="28">
        <v>19.5</v>
      </c>
      <c r="L892" s="13">
        <v>21.450000000000003</v>
      </c>
    </row>
    <row r="893" spans="1:12" ht="16.5" customHeight="1">
      <c r="A893" s="9">
        <f>ROW(상세내역[[#This Row],[순번]])-ROW(상세내역[[#Headers],[순번]])</f>
        <v>892</v>
      </c>
      <c r="B893" s="9" t="s">
        <v>732</v>
      </c>
      <c r="C893" s="32" t="s">
        <v>469</v>
      </c>
      <c r="D893" s="22" t="s">
        <v>470</v>
      </c>
      <c r="E893" s="22" t="s">
        <v>213</v>
      </c>
      <c r="F893" s="22" t="s">
        <v>214</v>
      </c>
      <c r="G893" s="23" t="s">
        <v>215</v>
      </c>
      <c r="H893" s="26">
        <v>3</v>
      </c>
      <c r="I893" s="27">
        <v>4140</v>
      </c>
      <c r="J893" s="29">
        <v>1.4999999999999999E-2</v>
      </c>
      <c r="K893" s="28">
        <v>62.099999999999994</v>
      </c>
      <c r="L893" s="13">
        <v>68.31</v>
      </c>
    </row>
    <row r="894" spans="1:12" ht="16.5" customHeight="1">
      <c r="A894" s="9">
        <f>ROW(상세내역[[#This Row],[순번]])-ROW(상세내역[[#Headers],[순번]])</f>
        <v>893</v>
      </c>
      <c r="B894" s="9" t="s">
        <v>732</v>
      </c>
      <c r="C894" s="32" t="s">
        <v>469</v>
      </c>
      <c r="D894" s="22" t="s">
        <v>470</v>
      </c>
      <c r="E894" s="22" t="s">
        <v>218</v>
      </c>
      <c r="F894" s="22" t="s">
        <v>219</v>
      </c>
      <c r="G894" s="23" t="s">
        <v>220</v>
      </c>
      <c r="H894" s="26">
        <v>10</v>
      </c>
      <c r="I894" s="27">
        <v>18900</v>
      </c>
      <c r="J894" s="29">
        <v>1.4999999999999999E-2</v>
      </c>
      <c r="K894" s="28">
        <v>283.5</v>
      </c>
      <c r="L894" s="13">
        <v>311.85000000000002</v>
      </c>
    </row>
    <row r="895" spans="1:12" ht="16.5" customHeight="1">
      <c r="A895" s="9">
        <f>ROW(상세내역[[#This Row],[순번]])-ROW(상세내역[[#Headers],[순번]])</f>
        <v>894</v>
      </c>
      <c r="B895" s="9" t="s">
        <v>732</v>
      </c>
      <c r="C895" s="32" t="s">
        <v>469</v>
      </c>
      <c r="D895" s="22" t="s">
        <v>470</v>
      </c>
      <c r="E895" s="22" t="s">
        <v>221</v>
      </c>
      <c r="F895" s="22" t="s">
        <v>222</v>
      </c>
      <c r="G895" s="23" t="s">
        <v>223</v>
      </c>
      <c r="H895" s="26">
        <v>10</v>
      </c>
      <c r="I895" s="27">
        <v>19400</v>
      </c>
      <c r="J895" s="29">
        <v>1.4999999999999999E-2</v>
      </c>
      <c r="K895" s="28">
        <v>291</v>
      </c>
      <c r="L895" s="13">
        <v>320.10000000000002</v>
      </c>
    </row>
    <row r="896" spans="1:12" ht="16.5" customHeight="1">
      <c r="A896" s="9">
        <f>ROW(상세내역[[#This Row],[순번]])-ROW(상세내역[[#Headers],[순번]])</f>
        <v>895</v>
      </c>
      <c r="B896" s="9" t="s">
        <v>732</v>
      </c>
      <c r="C896" s="32" t="s">
        <v>469</v>
      </c>
      <c r="D896" s="22" t="s">
        <v>470</v>
      </c>
      <c r="E896" s="22" t="s">
        <v>227</v>
      </c>
      <c r="F896" s="22" t="s">
        <v>228</v>
      </c>
      <c r="G896" s="23" t="s">
        <v>229</v>
      </c>
      <c r="H896" s="26">
        <v>3</v>
      </c>
      <c r="I896" s="27">
        <v>4860</v>
      </c>
      <c r="J896" s="29">
        <v>1.4999999999999999E-2</v>
      </c>
      <c r="K896" s="28">
        <v>72.899999999999991</v>
      </c>
      <c r="L896" s="13">
        <v>80.19</v>
      </c>
    </row>
    <row r="897" spans="1:12" ht="16.5" customHeight="1">
      <c r="A897" s="9">
        <f>ROW(상세내역[[#This Row],[순번]])-ROW(상세내역[[#Headers],[순번]])</f>
        <v>896</v>
      </c>
      <c r="B897" s="9" t="s">
        <v>732</v>
      </c>
      <c r="C897" s="32" t="s">
        <v>469</v>
      </c>
      <c r="D897" s="22" t="s">
        <v>470</v>
      </c>
      <c r="E897" s="22" t="s">
        <v>230</v>
      </c>
      <c r="F897" s="22" t="s">
        <v>231</v>
      </c>
      <c r="G897" s="23" t="s">
        <v>232</v>
      </c>
      <c r="H897" s="26">
        <v>1</v>
      </c>
      <c r="I897" s="27">
        <v>3520</v>
      </c>
      <c r="J897" s="29">
        <v>1.4999999999999999E-2</v>
      </c>
      <c r="K897" s="28">
        <v>52.8</v>
      </c>
      <c r="L897" s="13">
        <v>58.08</v>
      </c>
    </row>
    <row r="898" spans="1:12" ht="16.5" customHeight="1">
      <c r="A898" s="9">
        <f>ROW(상세내역[[#This Row],[순번]])-ROW(상세내역[[#Headers],[순번]])</f>
        <v>897</v>
      </c>
      <c r="B898" s="9" t="s">
        <v>732</v>
      </c>
      <c r="C898" s="32" t="s">
        <v>469</v>
      </c>
      <c r="D898" s="22" t="s">
        <v>470</v>
      </c>
      <c r="E898" s="22" t="s">
        <v>233</v>
      </c>
      <c r="F898" s="22" t="s">
        <v>234</v>
      </c>
      <c r="G898" s="23" t="s">
        <v>235</v>
      </c>
      <c r="H898" s="26">
        <v>40</v>
      </c>
      <c r="I898" s="27">
        <v>52400</v>
      </c>
      <c r="J898" s="29">
        <v>1.4999999999999999E-2</v>
      </c>
      <c r="K898" s="28">
        <v>786</v>
      </c>
      <c r="L898" s="13">
        <v>864.6</v>
      </c>
    </row>
    <row r="899" spans="1:12" ht="16.5" customHeight="1">
      <c r="A899" s="9">
        <f>ROW(상세내역[[#This Row],[순번]])-ROW(상세내역[[#Headers],[순번]])</f>
        <v>898</v>
      </c>
      <c r="B899" s="9" t="s">
        <v>732</v>
      </c>
      <c r="C899" s="32" t="s">
        <v>469</v>
      </c>
      <c r="D899" s="22" t="s">
        <v>470</v>
      </c>
      <c r="E899" s="22" t="s">
        <v>236</v>
      </c>
      <c r="F899" s="22" t="s">
        <v>237</v>
      </c>
      <c r="G899" s="23" t="s">
        <v>238</v>
      </c>
      <c r="H899" s="26">
        <v>40</v>
      </c>
      <c r="I899" s="27">
        <v>80000</v>
      </c>
      <c r="J899" s="29">
        <v>1.4999999999999999E-2</v>
      </c>
      <c r="K899" s="28">
        <v>1200</v>
      </c>
      <c r="L899" s="13">
        <v>1320</v>
      </c>
    </row>
    <row r="900" spans="1:12" ht="16.5" customHeight="1">
      <c r="A900" s="9">
        <f>ROW(상세내역[[#This Row],[순번]])-ROW(상세내역[[#Headers],[순번]])</f>
        <v>899</v>
      </c>
      <c r="B900" s="9" t="s">
        <v>732</v>
      </c>
      <c r="C900" s="32" t="s">
        <v>469</v>
      </c>
      <c r="D900" s="22" t="s">
        <v>470</v>
      </c>
      <c r="E900" s="22" t="s">
        <v>239</v>
      </c>
      <c r="F900" s="22" t="s">
        <v>240</v>
      </c>
      <c r="G900" s="23" t="s">
        <v>241</v>
      </c>
      <c r="H900" s="26">
        <v>1</v>
      </c>
      <c r="I900" s="27">
        <v>3840</v>
      </c>
      <c r="J900" s="29">
        <v>1.4999999999999999E-2</v>
      </c>
      <c r="K900" s="28">
        <v>57.599999999999994</v>
      </c>
      <c r="L900" s="13">
        <v>63.36</v>
      </c>
    </row>
    <row r="901" spans="1:12" ht="16.5" customHeight="1">
      <c r="A901" s="9">
        <f>ROW(상세내역[[#This Row],[순번]])-ROW(상세내역[[#Headers],[순번]])</f>
        <v>900</v>
      </c>
      <c r="B901" s="9" t="s">
        <v>732</v>
      </c>
      <c r="C901" s="32" t="s">
        <v>469</v>
      </c>
      <c r="D901" s="22" t="s">
        <v>470</v>
      </c>
      <c r="E901" s="22" t="s">
        <v>69</v>
      </c>
      <c r="F901" s="22" t="s">
        <v>242</v>
      </c>
      <c r="G901" s="23" t="s">
        <v>243</v>
      </c>
      <c r="H901" s="26">
        <v>6</v>
      </c>
      <c r="I901" s="27">
        <v>10260</v>
      </c>
      <c r="J901" s="29">
        <v>1.4999999999999999E-2</v>
      </c>
      <c r="K901" s="28">
        <v>153.9</v>
      </c>
      <c r="L901" s="13">
        <v>169.29000000000002</v>
      </c>
    </row>
    <row r="902" spans="1:12" ht="16.5" customHeight="1">
      <c r="A902" s="9">
        <f>ROW(상세내역[[#This Row],[순번]])-ROW(상세내역[[#Headers],[순번]])</f>
        <v>901</v>
      </c>
      <c r="B902" s="9" t="s">
        <v>732</v>
      </c>
      <c r="C902" s="32" t="s">
        <v>469</v>
      </c>
      <c r="D902" s="22" t="s">
        <v>470</v>
      </c>
      <c r="E902" s="22" t="s">
        <v>244</v>
      </c>
      <c r="F902" s="22" t="s">
        <v>245</v>
      </c>
      <c r="G902" s="23" t="s">
        <v>246</v>
      </c>
      <c r="H902" s="26">
        <v>6</v>
      </c>
      <c r="I902" s="27">
        <v>9360</v>
      </c>
      <c r="J902" s="29">
        <v>1.4999999999999999E-2</v>
      </c>
      <c r="K902" s="28">
        <v>140.4</v>
      </c>
      <c r="L902" s="13">
        <v>154.44000000000003</v>
      </c>
    </row>
    <row r="903" spans="1:12" ht="16.5" customHeight="1">
      <c r="A903" s="9">
        <f>ROW(상세내역[[#This Row],[순번]])-ROW(상세내역[[#Headers],[순번]])</f>
        <v>902</v>
      </c>
      <c r="B903" s="9" t="s">
        <v>732</v>
      </c>
      <c r="C903" s="32" t="s">
        <v>469</v>
      </c>
      <c r="D903" s="22" t="s">
        <v>470</v>
      </c>
      <c r="E903" s="22" t="s">
        <v>253</v>
      </c>
      <c r="F903" s="22" t="s">
        <v>254</v>
      </c>
      <c r="G903" s="23" t="s">
        <v>255</v>
      </c>
      <c r="H903" s="26">
        <v>1</v>
      </c>
      <c r="I903" s="27">
        <v>1600</v>
      </c>
      <c r="J903" s="29">
        <v>1.4999999999999999E-2</v>
      </c>
      <c r="K903" s="28">
        <v>24</v>
      </c>
      <c r="L903" s="13">
        <v>26.400000000000002</v>
      </c>
    </row>
    <row r="904" spans="1:12" ht="16.5" customHeight="1">
      <c r="A904" s="9">
        <f>ROW(상세내역[[#This Row],[순번]])-ROW(상세내역[[#Headers],[순번]])</f>
        <v>903</v>
      </c>
      <c r="B904" s="9" t="s">
        <v>732</v>
      </c>
      <c r="C904" s="32" t="s">
        <v>469</v>
      </c>
      <c r="D904" s="22" t="s">
        <v>470</v>
      </c>
      <c r="E904" s="22" t="s">
        <v>256</v>
      </c>
      <c r="F904" s="22" t="s">
        <v>257</v>
      </c>
      <c r="G904" s="23" t="s">
        <v>258</v>
      </c>
      <c r="H904" s="26">
        <v>1</v>
      </c>
      <c r="I904" s="27">
        <v>6500</v>
      </c>
      <c r="J904" s="29">
        <v>1.4999999999999999E-2</v>
      </c>
      <c r="K904" s="28">
        <v>97.5</v>
      </c>
      <c r="L904" s="13">
        <v>107.25000000000001</v>
      </c>
    </row>
    <row r="905" spans="1:12" ht="16.5" customHeight="1">
      <c r="A905" s="9">
        <f>ROW(상세내역[[#This Row],[순번]])-ROW(상세내역[[#Headers],[순번]])</f>
        <v>904</v>
      </c>
      <c r="B905" s="9" t="s">
        <v>732</v>
      </c>
      <c r="C905" s="32" t="s">
        <v>469</v>
      </c>
      <c r="D905" s="22" t="s">
        <v>470</v>
      </c>
      <c r="E905" s="22" t="s">
        <v>259</v>
      </c>
      <c r="F905" s="22" t="s">
        <v>260</v>
      </c>
      <c r="G905" s="23" t="s">
        <v>261</v>
      </c>
      <c r="H905" s="26">
        <v>1</v>
      </c>
      <c r="I905" s="27">
        <v>6530</v>
      </c>
      <c r="J905" s="29">
        <v>1.4999999999999999E-2</v>
      </c>
      <c r="K905" s="28">
        <v>97.95</v>
      </c>
      <c r="L905" s="13">
        <v>107.74500000000002</v>
      </c>
    </row>
    <row r="906" spans="1:12" ht="16.5" customHeight="1">
      <c r="A906" s="9">
        <f>ROW(상세내역[[#This Row],[순번]])-ROW(상세내역[[#Headers],[순번]])</f>
        <v>905</v>
      </c>
      <c r="B906" s="9" t="s">
        <v>732</v>
      </c>
      <c r="C906" s="32" t="s">
        <v>469</v>
      </c>
      <c r="D906" s="22" t="s">
        <v>470</v>
      </c>
      <c r="E906" s="22" t="s">
        <v>277</v>
      </c>
      <c r="F906" s="22" t="s">
        <v>432</v>
      </c>
      <c r="G906" s="23" t="s">
        <v>433</v>
      </c>
      <c r="H906" s="26">
        <v>5</v>
      </c>
      <c r="I906" s="27">
        <v>6750</v>
      </c>
      <c r="J906" s="29">
        <v>1.4999999999999999E-2</v>
      </c>
      <c r="K906" s="28">
        <v>101.25</v>
      </c>
      <c r="L906" s="13">
        <v>111.37500000000001</v>
      </c>
    </row>
    <row r="907" spans="1:12" ht="16.5" customHeight="1">
      <c r="A907" s="9">
        <f>ROW(상세내역[[#This Row],[순번]])-ROW(상세내역[[#Headers],[순번]])</f>
        <v>906</v>
      </c>
      <c r="B907" s="9" t="s">
        <v>732</v>
      </c>
      <c r="C907" s="32" t="s">
        <v>469</v>
      </c>
      <c r="D907" s="22" t="s">
        <v>470</v>
      </c>
      <c r="E907" s="22" t="s">
        <v>280</v>
      </c>
      <c r="F907" s="22" t="s">
        <v>489</v>
      </c>
      <c r="G907" s="23" t="s">
        <v>490</v>
      </c>
      <c r="H907" s="26">
        <v>2</v>
      </c>
      <c r="I907" s="27">
        <v>14880</v>
      </c>
      <c r="J907" s="29">
        <v>1.4999999999999999E-2</v>
      </c>
      <c r="K907" s="28">
        <v>223.2</v>
      </c>
      <c r="L907" s="13">
        <v>245.52</v>
      </c>
    </row>
    <row r="908" spans="1:12" ht="16.5" customHeight="1">
      <c r="A908" s="9">
        <f>ROW(상세내역[[#This Row],[순번]])-ROW(상세내역[[#Headers],[순번]])</f>
        <v>907</v>
      </c>
      <c r="B908" s="9" t="s">
        <v>732</v>
      </c>
      <c r="C908" s="32" t="s">
        <v>469</v>
      </c>
      <c r="D908" s="22" t="s">
        <v>470</v>
      </c>
      <c r="E908" s="22" t="s">
        <v>345</v>
      </c>
      <c r="F908" s="22" t="s">
        <v>346</v>
      </c>
      <c r="G908" s="23" t="s">
        <v>585</v>
      </c>
      <c r="H908" s="26">
        <v>2</v>
      </c>
      <c r="I908" s="27">
        <v>28260</v>
      </c>
      <c r="J908" s="29">
        <v>1.4999999999999999E-2</v>
      </c>
      <c r="K908" s="28">
        <v>423.9</v>
      </c>
      <c r="L908" s="13">
        <v>466.29</v>
      </c>
    </row>
    <row r="909" spans="1:12" ht="16.5" customHeight="1">
      <c r="A909" s="9">
        <f>ROW(상세내역[[#This Row],[순번]])-ROW(상세내역[[#Headers],[순번]])</f>
        <v>908</v>
      </c>
      <c r="B909" s="9" t="s">
        <v>732</v>
      </c>
      <c r="C909" s="32" t="s">
        <v>469</v>
      </c>
      <c r="D909" s="22" t="s">
        <v>470</v>
      </c>
      <c r="E909" s="22" t="s">
        <v>81</v>
      </c>
      <c r="F909" s="22" t="s">
        <v>82</v>
      </c>
      <c r="G909" s="23" t="s">
        <v>83</v>
      </c>
      <c r="H909" s="26">
        <v>2</v>
      </c>
      <c r="I909" s="27">
        <v>28260</v>
      </c>
      <c r="J909" s="29">
        <v>1.4999999999999999E-2</v>
      </c>
      <c r="K909" s="28">
        <v>423.9</v>
      </c>
      <c r="L909" s="13">
        <v>466.29</v>
      </c>
    </row>
    <row r="910" spans="1:12" ht="16.5" customHeight="1">
      <c r="A910" s="9">
        <f>ROW(상세내역[[#This Row],[순번]])-ROW(상세내역[[#Headers],[순번]])</f>
        <v>909</v>
      </c>
      <c r="B910" s="9" t="s">
        <v>732</v>
      </c>
      <c r="C910" s="32" t="s">
        <v>469</v>
      </c>
      <c r="D910" s="22" t="s">
        <v>470</v>
      </c>
      <c r="E910" s="22" t="s">
        <v>282</v>
      </c>
      <c r="F910" s="22" t="s">
        <v>283</v>
      </c>
      <c r="G910" s="23" t="s">
        <v>284</v>
      </c>
      <c r="H910" s="26">
        <v>75</v>
      </c>
      <c r="I910" s="27">
        <v>855750</v>
      </c>
      <c r="J910" s="29">
        <v>1.4999999999999999E-2</v>
      </c>
      <c r="K910" s="28">
        <v>12836.25</v>
      </c>
      <c r="L910" s="13">
        <v>14119.875000000002</v>
      </c>
    </row>
    <row r="911" spans="1:12" ht="16.5" customHeight="1">
      <c r="A911" s="9">
        <f>ROW(상세내역[[#This Row],[순번]])-ROW(상세내역[[#Headers],[순번]])</f>
        <v>910</v>
      </c>
      <c r="B911" s="9" t="s">
        <v>732</v>
      </c>
      <c r="C911" s="32" t="s">
        <v>469</v>
      </c>
      <c r="D911" s="22" t="s">
        <v>470</v>
      </c>
      <c r="E911" s="22" t="s">
        <v>285</v>
      </c>
      <c r="F911" s="22" t="s">
        <v>286</v>
      </c>
      <c r="G911" s="23" t="s">
        <v>287</v>
      </c>
      <c r="H911" s="26">
        <v>4</v>
      </c>
      <c r="I911" s="27">
        <v>45640</v>
      </c>
      <c r="J911" s="29">
        <v>1.4999999999999999E-2</v>
      </c>
      <c r="K911" s="28">
        <v>684.6</v>
      </c>
      <c r="L911" s="13">
        <v>753.06000000000006</v>
      </c>
    </row>
    <row r="912" spans="1:12" ht="16.5" customHeight="1">
      <c r="A912" s="9">
        <f>ROW(상세내역[[#This Row],[순번]])-ROW(상세내역[[#Headers],[순번]])</f>
        <v>911</v>
      </c>
      <c r="B912" s="9" t="s">
        <v>732</v>
      </c>
      <c r="C912" s="32" t="s">
        <v>469</v>
      </c>
      <c r="D912" s="22" t="s">
        <v>470</v>
      </c>
      <c r="E912" s="22" t="s">
        <v>288</v>
      </c>
      <c r="F912" s="22" t="s">
        <v>289</v>
      </c>
      <c r="G912" s="23" t="s">
        <v>290</v>
      </c>
      <c r="H912" s="26">
        <v>83</v>
      </c>
      <c r="I912" s="27">
        <v>1315550</v>
      </c>
      <c r="J912" s="29">
        <v>1.4999999999999999E-2</v>
      </c>
      <c r="K912" s="28">
        <v>19733.25</v>
      </c>
      <c r="L912" s="13">
        <v>21706.575000000001</v>
      </c>
    </row>
    <row r="913" spans="1:12" ht="16.5" customHeight="1">
      <c r="A913" s="9">
        <f>ROW(상세내역[[#This Row],[순번]])-ROW(상세내역[[#Headers],[순번]])</f>
        <v>912</v>
      </c>
      <c r="B913" s="9" t="s">
        <v>732</v>
      </c>
      <c r="C913" s="32" t="s">
        <v>469</v>
      </c>
      <c r="D913" s="22" t="s">
        <v>470</v>
      </c>
      <c r="E913" s="22" t="s">
        <v>350</v>
      </c>
      <c r="F913" s="22" t="s">
        <v>351</v>
      </c>
      <c r="G913" s="23" t="s">
        <v>352</v>
      </c>
      <c r="H913" s="26">
        <v>89</v>
      </c>
      <c r="I913" s="27">
        <v>1003920</v>
      </c>
      <c r="J913" s="29">
        <v>1.4999999999999999E-2</v>
      </c>
      <c r="K913" s="28">
        <v>15058.8</v>
      </c>
      <c r="L913" s="13">
        <v>16564.68</v>
      </c>
    </row>
    <row r="914" spans="1:12" ht="16.5" customHeight="1">
      <c r="A914" s="9">
        <f>ROW(상세내역[[#This Row],[순번]])-ROW(상세내역[[#Headers],[순번]])</f>
        <v>913</v>
      </c>
      <c r="B914" s="9" t="s">
        <v>732</v>
      </c>
      <c r="C914" s="32" t="s">
        <v>469</v>
      </c>
      <c r="D914" s="22" t="s">
        <v>470</v>
      </c>
      <c r="E914" s="22" t="s">
        <v>85</v>
      </c>
      <c r="F914" s="22" t="s">
        <v>86</v>
      </c>
      <c r="G914" s="23" t="s">
        <v>87</v>
      </c>
      <c r="H914" s="26">
        <v>61</v>
      </c>
      <c r="I914" s="27">
        <v>863760</v>
      </c>
      <c r="J914" s="29">
        <v>1.4999999999999999E-2</v>
      </c>
      <c r="K914" s="28">
        <v>12956.4</v>
      </c>
      <c r="L914" s="13">
        <v>14252.04</v>
      </c>
    </row>
    <row r="915" spans="1:12" ht="16.5" customHeight="1">
      <c r="A915" s="9">
        <f>ROW(상세내역[[#This Row],[순번]])-ROW(상세내역[[#Headers],[순번]])</f>
        <v>914</v>
      </c>
      <c r="B915" s="9" t="s">
        <v>732</v>
      </c>
      <c r="C915" s="32" t="s">
        <v>469</v>
      </c>
      <c r="D915" s="22" t="s">
        <v>470</v>
      </c>
      <c r="E915" s="22" t="s">
        <v>88</v>
      </c>
      <c r="F915" s="22" t="s">
        <v>89</v>
      </c>
      <c r="G915" s="23" t="s">
        <v>90</v>
      </c>
      <c r="H915" s="26">
        <v>1</v>
      </c>
      <c r="I915" s="27">
        <v>14160</v>
      </c>
      <c r="J915" s="29">
        <v>1.4999999999999999E-2</v>
      </c>
      <c r="K915" s="28">
        <v>212.4</v>
      </c>
      <c r="L915" s="13">
        <v>233.64000000000001</v>
      </c>
    </row>
    <row r="916" spans="1:12" ht="16.5" customHeight="1">
      <c r="A916" s="9">
        <f>ROW(상세내역[[#This Row],[순번]])-ROW(상세내역[[#Headers],[순번]])</f>
        <v>915</v>
      </c>
      <c r="B916" s="9" t="s">
        <v>732</v>
      </c>
      <c r="C916" s="32" t="s">
        <v>469</v>
      </c>
      <c r="D916" s="22" t="s">
        <v>470</v>
      </c>
      <c r="E916" s="22" t="s">
        <v>91</v>
      </c>
      <c r="F916" s="22" t="s">
        <v>92</v>
      </c>
      <c r="G916" s="23" t="s">
        <v>93</v>
      </c>
      <c r="H916" s="26">
        <v>80</v>
      </c>
      <c r="I916" s="27">
        <v>904800</v>
      </c>
      <c r="J916" s="29">
        <v>1.4999999999999999E-2</v>
      </c>
      <c r="K916" s="28">
        <v>13572</v>
      </c>
      <c r="L916" s="13">
        <v>14929.2</v>
      </c>
    </row>
    <row r="917" spans="1:12" ht="16.5" customHeight="1">
      <c r="A917" s="9">
        <f>ROW(상세내역[[#This Row],[순번]])-ROW(상세내역[[#Headers],[순번]])</f>
        <v>916</v>
      </c>
      <c r="B917" s="9" t="s">
        <v>732</v>
      </c>
      <c r="C917" s="32" t="s">
        <v>469</v>
      </c>
      <c r="D917" s="22" t="s">
        <v>470</v>
      </c>
      <c r="E917" s="22" t="s">
        <v>365</v>
      </c>
      <c r="F917" s="22" t="s">
        <v>366</v>
      </c>
      <c r="G917" s="23" t="s">
        <v>367</v>
      </c>
      <c r="H917" s="26">
        <v>77</v>
      </c>
      <c r="I917" s="27">
        <v>870870</v>
      </c>
      <c r="J917" s="29">
        <v>1.4999999999999999E-2</v>
      </c>
      <c r="K917" s="28">
        <v>13063.05</v>
      </c>
      <c r="L917" s="13">
        <v>14369.355</v>
      </c>
    </row>
    <row r="918" spans="1:12" ht="16.5" customHeight="1">
      <c r="A918" s="9">
        <f>ROW(상세내역[[#This Row],[순번]])-ROW(상세내역[[#Headers],[순번]])</f>
        <v>917</v>
      </c>
      <c r="B918" s="9" t="s">
        <v>732</v>
      </c>
      <c r="C918" s="32" t="s">
        <v>469</v>
      </c>
      <c r="D918" s="22" t="s">
        <v>470</v>
      </c>
      <c r="E918" s="22" t="s">
        <v>94</v>
      </c>
      <c r="F918" s="22" t="s">
        <v>95</v>
      </c>
      <c r="G918" s="23" t="s">
        <v>96</v>
      </c>
      <c r="H918" s="26">
        <v>79</v>
      </c>
      <c r="I918" s="27">
        <v>1049120</v>
      </c>
      <c r="J918" s="29">
        <v>1.4999999999999999E-2</v>
      </c>
      <c r="K918" s="28">
        <v>15736.8</v>
      </c>
      <c r="L918" s="13">
        <v>17310.48</v>
      </c>
    </row>
    <row r="919" spans="1:12" ht="16.5" customHeight="1">
      <c r="A919" s="9">
        <f>ROW(상세내역[[#This Row],[순번]])-ROW(상세내역[[#Headers],[순번]])</f>
        <v>918</v>
      </c>
      <c r="B919" s="9" t="s">
        <v>732</v>
      </c>
      <c r="C919" s="32" t="s">
        <v>469</v>
      </c>
      <c r="D919" s="22" t="s">
        <v>470</v>
      </c>
      <c r="E919" s="22" t="s">
        <v>368</v>
      </c>
      <c r="F919" s="22" t="s">
        <v>369</v>
      </c>
      <c r="G919" s="23" t="s">
        <v>370</v>
      </c>
      <c r="H919" s="26">
        <v>63</v>
      </c>
      <c r="I919" s="27">
        <v>836640</v>
      </c>
      <c r="J919" s="29">
        <v>1.4999999999999999E-2</v>
      </c>
      <c r="K919" s="28">
        <v>12549.6</v>
      </c>
      <c r="L919" s="13">
        <v>13804.560000000001</v>
      </c>
    </row>
    <row r="920" spans="1:12" ht="16.5" customHeight="1">
      <c r="A920" s="9">
        <f>ROW(상세내역[[#This Row],[순번]])-ROW(상세내역[[#Headers],[순번]])</f>
        <v>919</v>
      </c>
      <c r="B920" s="9" t="s">
        <v>732</v>
      </c>
      <c r="C920" s="32" t="s">
        <v>469</v>
      </c>
      <c r="D920" s="22" t="s">
        <v>470</v>
      </c>
      <c r="E920" s="22" t="s">
        <v>97</v>
      </c>
      <c r="F920" s="22" t="s">
        <v>98</v>
      </c>
      <c r="G920" s="23" t="s">
        <v>99</v>
      </c>
      <c r="H920" s="26">
        <v>77</v>
      </c>
      <c r="I920" s="27">
        <v>1022560</v>
      </c>
      <c r="J920" s="29">
        <v>1.4999999999999999E-2</v>
      </c>
      <c r="K920" s="28">
        <v>15338.4</v>
      </c>
      <c r="L920" s="13">
        <v>16872.240000000002</v>
      </c>
    </row>
    <row r="921" spans="1:12" ht="16.5" customHeight="1">
      <c r="A921" s="9">
        <f>ROW(상세내역[[#This Row],[순번]])-ROW(상세내역[[#Headers],[순번]])</f>
        <v>920</v>
      </c>
      <c r="B921" s="9" t="s">
        <v>732</v>
      </c>
      <c r="C921" s="32" t="s">
        <v>469</v>
      </c>
      <c r="D921" s="22" t="s">
        <v>470</v>
      </c>
      <c r="E921" s="22" t="s">
        <v>374</v>
      </c>
      <c r="F921" s="22" t="s">
        <v>375</v>
      </c>
      <c r="G921" s="23" t="s">
        <v>376</v>
      </c>
      <c r="H921" s="26">
        <v>74</v>
      </c>
      <c r="I921" s="27">
        <v>3691120</v>
      </c>
      <c r="J921" s="29">
        <v>1.4999999999999999E-2</v>
      </c>
      <c r="K921" s="28">
        <v>55366.799999999996</v>
      </c>
      <c r="L921" s="13">
        <v>60903.48</v>
      </c>
    </row>
    <row r="922" spans="1:12" ht="16.5" customHeight="1">
      <c r="A922" s="9">
        <f>ROW(상세내역[[#This Row],[순번]])-ROW(상세내역[[#Headers],[순번]])</f>
        <v>921</v>
      </c>
      <c r="B922" s="9" t="s">
        <v>732</v>
      </c>
      <c r="C922" s="32" t="s">
        <v>469</v>
      </c>
      <c r="D922" s="22" t="s">
        <v>470</v>
      </c>
      <c r="E922" s="22" t="s">
        <v>100</v>
      </c>
      <c r="F922" s="22" t="s">
        <v>101</v>
      </c>
      <c r="G922" s="23" t="s">
        <v>102</v>
      </c>
      <c r="H922" s="26">
        <v>16</v>
      </c>
      <c r="I922" s="27">
        <v>200800</v>
      </c>
      <c r="J922" s="29">
        <v>1.4999999999999999E-2</v>
      </c>
      <c r="K922" s="28">
        <v>3012</v>
      </c>
      <c r="L922" s="13">
        <v>3313.2000000000003</v>
      </c>
    </row>
    <row r="923" spans="1:12" ht="16.5" customHeight="1">
      <c r="A923" s="9">
        <f>ROW(상세내역[[#This Row],[순번]])-ROW(상세내역[[#Headers],[순번]])</f>
        <v>922</v>
      </c>
      <c r="B923" s="9" t="s">
        <v>732</v>
      </c>
      <c r="C923" s="32" t="s">
        <v>469</v>
      </c>
      <c r="D923" s="22" t="s">
        <v>470</v>
      </c>
      <c r="E923" s="22" t="s">
        <v>429</v>
      </c>
      <c r="F923" s="22" t="s">
        <v>430</v>
      </c>
      <c r="G923" s="23" t="s">
        <v>431</v>
      </c>
      <c r="H923" s="26">
        <v>3</v>
      </c>
      <c r="I923" s="27">
        <v>45210</v>
      </c>
      <c r="J923" s="29">
        <v>1.4999999999999999E-2</v>
      </c>
      <c r="K923" s="28">
        <v>678.15</v>
      </c>
      <c r="L923" s="13">
        <v>745.96500000000003</v>
      </c>
    </row>
    <row r="924" spans="1:12" ht="16.5" customHeight="1">
      <c r="A924" s="9">
        <f>ROW(상세내역[[#This Row],[순번]])-ROW(상세내역[[#Headers],[순번]])</f>
        <v>923</v>
      </c>
      <c r="B924" s="9" t="s">
        <v>732</v>
      </c>
      <c r="C924" s="32" t="s">
        <v>469</v>
      </c>
      <c r="D924" s="22" t="s">
        <v>470</v>
      </c>
      <c r="E924" s="22" t="s">
        <v>106</v>
      </c>
      <c r="F924" s="22" t="s">
        <v>107</v>
      </c>
      <c r="G924" s="23" t="s">
        <v>108</v>
      </c>
      <c r="H924" s="26">
        <v>17</v>
      </c>
      <c r="I924" s="27">
        <v>271830</v>
      </c>
      <c r="J924" s="29">
        <v>1.4999999999999999E-2</v>
      </c>
      <c r="K924" s="28">
        <v>4077.45</v>
      </c>
      <c r="L924" s="13">
        <v>4485.1949999999997</v>
      </c>
    </row>
    <row r="925" spans="1:12" ht="16.5" customHeight="1">
      <c r="A925" s="9">
        <f>ROW(상세내역[[#This Row],[순번]])-ROW(상세내역[[#Headers],[순번]])</f>
        <v>924</v>
      </c>
      <c r="B925" s="9" t="s">
        <v>732</v>
      </c>
      <c r="C925" s="32" t="s">
        <v>469</v>
      </c>
      <c r="D925" s="22" t="s">
        <v>470</v>
      </c>
      <c r="E925" s="22" t="s">
        <v>442</v>
      </c>
      <c r="F925" s="22" t="s">
        <v>443</v>
      </c>
      <c r="G925" s="23" t="s">
        <v>444</v>
      </c>
      <c r="H925" s="26">
        <v>15</v>
      </c>
      <c r="I925" s="27">
        <v>242250</v>
      </c>
      <c r="J925" s="29">
        <v>1.4999999999999999E-2</v>
      </c>
      <c r="K925" s="28">
        <v>3633.75</v>
      </c>
      <c r="L925" s="13">
        <v>3997.1250000000005</v>
      </c>
    </row>
    <row r="926" spans="1:12" ht="16.5" customHeight="1">
      <c r="A926" s="9">
        <f>ROW(상세내역[[#This Row],[순번]])-ROW(상세내역[[#Headers],[순번]])</f>
        <v>925</v>
      </c>
      <c r="B926" s="9" t="s">
        <v>732</v>
      </c>
      <c r="C926" s="32" t="s">
        <v>469</v>
      </c>
      <c r="D926" s="22" t="s">
        <v>470</v>
      </c>
      <c r="E926" s="22" t="s">
        <v>377</v>
      </c>
      <c r="F926" s="22" t="s">
        <v>378</v>
      </c>
      <c r="G926" s="23" t="s">
        <v>379</v>
      </c>
      <c r="H926" s="26">
        <v>16</v>
      </c>
      <c r="I926" s="27">
        <v>533920</v>
      </c>
      <c r="J926" s="29">
        <v>1.4999999999999999E-2</v>
      </c>
      <c r="K926" s="28">
        <v>8008.7999999999993</v>
      </c>
      <c r="L926" s="13">
        <v>8809.68</v>
      </c>
    </row>
    <row r="927" spans="1:12" ht="16.5" customHeight="1">
      <c r="A927" s="9">
        <f>ROW(상세내역[[#This Row],[순번]])-ROW(상세내역[[#Headers],[순번]])</f>
        <v>926</v>
      </c>
      <c r="B927" s="9" t="s">
        <v>732</v>
      </c>
      <c r="C927" s="32" t="s">
        <v>469</v>
      </c>
      <c r="D927" s="22" t="s">
        <v>470</v>
      </c>
      <c r="E927" s="22" t="s">
        <v>871</v>
      </c>
      <c r="F927" s="22" t="s">
        <v>872</v>
      </c>
      <c r="G927" s="23" t="s">
        <v>873</v>
      </c>
      <c r="H927" s="26">
        <v>1</v>
      </c>
      <c r="I927" s="27">
        <v>20240</v>
      </c>
      <c r="J927" s="29">
        <v>1.4999999999999999E-2</v>
      </c>
      <c r="K927" s="28">
        <v>303.59999999999997</v>
      </c>
      <c r="L927" s="13">
        <v>333.96</v>
      </c>
    </row>
    <row r="928" spans="1:12" ht="16.5" customHeight="1">
      <c r="A928" s="9">
        <f>ROW(상세내역[[#This Row],[순번]])-ROW(상세내역[[#Headers],[순번]])</f>
        <v>927</v>
      </c>
      <c r="B928" s="9" t="s">
        <v>732</v>
      </c>
      <c r="C928" s="32" t="s">
        <v>469</v>
      </c>
      <c r="D928" s="22" t="s">
        <v>470</v>
      </c>
      <c r="E928" s="22" t="s">
        <v>109</v>
      </c>
      <c r="F928" s="22" t="s">
        <v>110</v>
      </c>
      <c r="G928" s="23" t="s">
        <v>111</v>
      </c>
      <c r="H928" s="26">
        <v>84</v>
      </c>
      <c r="I928" s="27">
        <v>915600</v>
      </c>
      <c r="J928" s="29">
        <v>1.4999999999999999E-2</v>
      </c>
      <c r="K928" s="28">
        <v>13734</v>
      </c>
      <c r="L928" s="13">
        <v>15107.400000000001</v>
      </c>
    </row>
    <row r="929" spans="1:12" ht="16.5" customHeight="1">
      <c r="A929" s="9">
        <f>ROW(상세내역[[#This Row],[순번]])-ROW(상세내역[[#Headers],[순번]])</f>
        <v>928</v>
      </c>
      <c r="B929" s="9" t="s">
        <v>732</v>
      </c>
      <c r="C929" s="32" t="s">
        <v>469</v>
      </c>
      <c r="D929" s="22" t="s">
        <v>470</v>
      </c>
      <c r="E929" s="22" t="s">
        <v>380</v>
      </c>
      <c r="F929" s="22" t="s">
        <v>381</v>
      </c>
      <c r="G929" s="23" t="s">
        <v>382</v>
      </c>
      <c r="H929" s="26">
        <v>228</v>
      </c>
      <c r="I929" s="27">
        <v>645240</v>
      </c>
      <c r="J929" s="29">
        <v>1.4999999999999999E-2</v>
      </c>
      <c r="K929" s="28">
        <v>9678.6</v>
      </c>
      <c r="L929" s="13">
        <v>10646.460000000001</v>
      </c>
    </row>
    <row r="930" spans="1:12" ht="16.5" customHeight="1">
      <c r="A930" s="9">
        <f>ROW(상세내역[[#This Row],[순번]])-ROW(상세내역[[#Headers],[순번]])</f>
        <v>929</v>
      </c>
      <c r="B930" s="9" t="s">
        <v>732</v>
      </c>
      <c r="C930" s="32" t="s">
        <v>469</v>
      </c>
      <c r="D930" s="22" t="s">
        <v>470</v>
      </c>
      <c r="E930" s="22" t="s">
        <v>471</v>
      </c>
      <c r="F930" s="22" t="s">
        <v>472</v>
      </c>
      <c r="G930" s="23" t="s">
        <v>473</v>
      </c>
      <c r="H930" s="26">
        <v>2</v>
      </c>
      <c r="I930" s="27">
        <v>85420</v>
      </c>
      <c r="J930" s="29">
        <v>1.4999999999999999E-2</v>
      </c>
      <c r="K930" s="28">
        <v>1281.3</v>
      </c>
      <c r="L930" s="13">
        <v>1409.43</v>
      </c>
    </row>
    <row r="931" spans="1:12" ht="16.5" customHeight="1">
      <c r="A931" s="9">
        <f>ROW(상세내역[[#This Row],[순번]])-ROW(상세내역[[#Headers],[순번]])</f>
        <v>930</v>
      </c>
      <c r="B931" s="9" t="s">
        <v>732</v>
      </c>
      <c r="C931" s="32" t="s">
        <v>469</v>
      </c>
      <c r="D931" s="22" t="s">
        <v>470</v>
      </c>
      <c r="E931" s="22" t="s">
        <v>127</v>
      </c>
      <c r="F931" s="22" t="s">
        <v>128</v>
      </c>
      <c r="G931" s="23" t="s">
        <v>129</v>
      </c>
      <c r="H931" s="26">
        <v>48</v>
      </c>
      <c r="I931" s="27">
        <v>948480</v>
      </c>
      <c r="J931" s="29">
        <v>1.4999999999999999E-2</v>
      </c>
      <c r="K931" s="28">
        <v>14227.199999999999</v>
      </c>
      <c r="L931" s="13">
        <v>15649.92</v>
      </c>
    </row>
    <row r="932" spans="1:12" ht="16.5" customHeight="1">
      <c r="A932" s="9">
        <f>ROW(상세내역[[#This Row],[순번]])-ROW(상세내역[[#Headers],[순번]])</f>
        <v>931</v>
      </c>
      <c r="B932" s="9" t="s">
        <v>732</v>
      </c>
      <c r="C932" s="32" t="s">
        <v>469</v>
      </c>
      <c r="D932" s="22" t="s">
        <v>470</v>
      </c>
      <c r="E932" s="22" t="s">
        <v>491</v>
      </c>
      <c r="F932" s="22" t="s">
        <v>492</v>
      </c>
      <c r="G932" s="23" t="s">
        <v>493</v>
      </c>
      <c r="H932" s="26">
        <v>3</v>
      </c>
      <c r="I932" s="27">
        <v>109740</v>
      </c>
      <c r="J932" s="29">
        <v>1.4999999999999999E-2</v>
      </c>
      <c r="K932" s="28">
        <v>1646.1</v>
      </c>
      <c r="L932" s="13">
        <v>1810.71</v>
      </c>
    </row>
    <row r="933" spans="1:12" ht="16.5" customHeight="1">
      <c r="A933" s="9">
        <f>ROW(상세내역[[#This Row],[순번]])-ROW(상세내역[[#Headers],[순번]])</f>
        <v>932</v>
      </c>
      <c r="B933" s="9" t="s">
        <v>732</v>
      </c>
      <c r="C933" s="32" t="s">
        <v>469</v>
      </c>
      <c r="D933" s="22" t="s">
        <v>470</v>
      </c>
      <c r="E933" s="22" t="s">
        <v>474</v>
      </c>
      <c r="F933" s="22" t="s">
        <v>475</v>
      </c>
      <c r="G933" s="23" t="s">
        <v>476</v>
      </c>
      <c r="H933" s="26">
        <v>12</v>
      </c>
      <c r="I933" s="27">
        <v>438960</v>
      </c>
      <c r="J933" s="29">
        <v>1.4999999999999999E-2</v>
      </c>
      <c r="K933" s="28">
        <v>6584.4</v>
      </c>
      <c r="L933" s="13">
        <v>7242.84</v>
      </c>
    </row>
    <row r="934" spans="1:12" ht="16.5" customHeight="1">
      <c r="A934" s="9">
        <f>ROW(상세내역[[#This Row],[순번]])-ROW(상세내역[[#Headers],[순번]])</f>
        <v>933</v>
      </c>
      <c r="B934" s="9" t="s">
        <v>732</v>
      </c>
      <c r="C934" s="32" t="s">
        <v>469</v>
      </c>
      <c r="D934" s="22" t="s">
        <v>470</v>
      </c>
      <c r="E934" s="22" t="s">
        <v>435</v>
      </c>
      <c r="F934" s="22" t="s">
        <v>436</v>
      </c>
      <c r="G934" s="23" t="s">
        <v>437</v>
      </c>
      <c r="H934" s="26">
        <v>6</v>
      </c>
      <c r="I934" s="27">
        <v>219480</v>
      </c>
      <c r="J934" s="29">
        <v>1.4999999999999999E-2</v>
      </c>
      <c r="K934" s="28">
        <v>3292.2</v>
      </c>
      <c r="L934" s="13">
        <v>3621.42</v>
      </c>
    </row>
    <row r="935" spans="1:12" ht="16.5" customHeight="1">
      <c r="A935" s="9">
        <f>ROW(상세내역[[#This Row],[순번]])-ROW(상세내역[[#Headers],[순번]])</f>
        <v>934</v>
      </c>
      <c r="B935" s="9" t="s">
        <v>732</v>
      </c>
      <c r="C935" s="32" t="s">
        <v>469</v>
      </c>
      <c r="D935" s="22" t="s">
        <v>470</v>
      </c>
      <c r="E935" s="22" t="s">
        <v>494</v>
      </c>
      <c r="F935" s="22" t="s">
        <v>495</v>
      </c>
      <c r="G935" s="23" t="s">
        <v>496</v>
      </c>
      <c r="H935" s="26">
        <v>1</v>
      </c>
      <c r="I935" s="27">
        <v>36580</v>
      </c>
      <c r="J935" s="29">
        <v>1.4999999999999999E-2</v>
      </c>
      <c r="K935" s="28">
        <v>548.69999999999993</v>
      </c>
      <c r="L935" s="13">
        <v>603.56999999999994</v>
      </c>
    </row>
    <row r="936" spans="1:12" ht="16.5" customHeight="1">
      <c r="A936" s="9">
        <f>ROW(상세내역[[#This Row],[순번]])-ROW(상세내역[[#Headers],[순번]])</f>
        <v>935</v>
      </c>
      <c r="B936" s="9" t="s">
        <v>732</v>
      </c>
      <c r="C936" s="32" t="s">
        <v>469</v>
      </c>
      <c r="D936" s="22" t="s">
        <v>470</v>
      </c>
      <c r="E936" s="22" t="s">
        <v>497</v>
      </c>
      <c r="F936" s="22" t="s">
        <v>498</v>
      </c>
      <c r="G936" s="23" t="s">
        <v>499</v>
      </c>
      <c r="H936" s="26">
        <v>7</v>
      </c>
      <c r="I936" s="27">
        <v>256060</v>
      </c>
      <c r="J936" s="29">
        <v>1.4999999999999999E-2</v>
      </c>
      <c r="K936" s="28">
        <v>3840.8999999999996</v>
      </c>
      <c r="L936" s="13">
        <v>4224.99</v>
      </c>
    </row>
    <row r="937" spans="1:12" ht="16.5" customHeight="1">
      <c r="A937" s="9">
        <f>ROW(상세내역[[#This Row],[순번]])-ROW(상세내역[[#Headers],[순번]])</f>
        <v>936</v>
      </c>
      <c r="B937" s="9" t="s">
        <v>732</v>
      </c>
      <c r="C937" s="32" t="s">
        <v>469</v>
      </c>
      <c r="D937" s="22" t="s">
        <v>470</v>
      </c>
      <c r="E937" s="22" t="s">
        <v>477</v>
      </c>
      <c r="F937" s="22" t="s">
        <v>478</v>
      </c>
      <c r="G937" s="23" t="s">
        <v>479</v>
      </c>
      <c r="H937" s="26">
        <v>11</v>
      </c>
      <c r="I937" s="27">
        <v>402380</v>
      </c>
      <c r="J937" s="29">
        <v>1.4999999999999999E-2</v>
      </c>
      <c r="K937" s="28">
        <v>6035.7</v>
      </c>
      <c r="L937" s="13">
        <v>6639.27</v>
      </c>
    </row>
    <row r="938" spans="1:12" ht="16.5" customHeight="1">
      <c r="A938" s="9">
        <f>ROW(상세내역[[#This Row],[순번]])-ROW(상세내역[[#Headers],[순번]])</f>
        <v>937</v>
      </c>
      <c r="B938" s="9" t="s">
        <v>732</v>
      </c>
      <c r="C938" s="32" t="s">
        <v>469</v>
      </c>
      <c r="D938" s="22" t="s">
        <v>470</v>
      </c>
      <c r="E938" s="22" t="s">
        <v>555</v>
      </c>
      <c r="F938" s="22" t="s">
        <v>556</v>
      </c>
      <c r="G938" s="23" t="s">
        <v>557</v>
      </c>
      <c r="H938" s="26">
        <v>1</v>
      </c>
      <c r="I938" s="27">
        <v>18750</v>
      </c>
      <c r="J938" s="29">
        <v>1.4999999999999999E-2</v>
      </c>
      <c r="K938" s="28">
        <v>281.25</v>
      </c>
      <c r="L938" s="13">
        <v>309.375</v>
      </c>
    </row>
    <row r="939" spans="1:12" ht="16.5" customHeight="1">
      <c r="A939" s="9">
        <f>ROW(상세내역[[#This Row],[순번]])-ROW(상세내역[[#Headers],[순번]])</f>
        <v>938</v>
      </c>
      <c r="B939" s="9" t="s">
        <v>732</v>
      </c>
      <c r="C939" s="32" t="s">
        <v>469</v>
      </c>
      <c r="D939" s="22" t="s">
        <v>470</v>
      </c>
      <c r="E939" s="22" t="s">
        <v>555</v>
      </c>
      <c r="F939" s="22" t="s">
        <v>558</v>
      </c>
      <c r="G939" s="23" t="s">
        <v>559</v>
      </c>
      <c r="H939" s="26">
        <v>1</v>
      </c>
      <c r="I939" s="27">
        <v>18750</v>
      </c>
      <c r="J939" s="29">
        <v>1.4999999999999999E-2</v>
      </c>
      <c r="K939" s="28">
        <v>281.25</v>
      </c>
      <c r="L939" s="13">
        <v>309.375</v>
      </c>
    </row>
    <row r="940" spans="1:12" ht="16.5" customHeight="1">
      <c r="A940" s="9">
        <f>ROW(상세내역[[#This Row],[순번]])-ROW(상세내역[[#Headers],[순번]])</f>
        <v>939</v>
      </c>
      <c r="B940" s="9" t="s">
        <v>732</v>
      </c>
      <c r="C940" s="32" t="s">
        <v>469</v>
      </c>
      <c r="D940" s="22" t="s">
        <v>470</v>
      </c>
      <c r="E940" s="22" t="s">
        <v>383</v>
      </c>
      <c r="F940" s="22" t="s">
        <v>384</v>
      </c>
      <c r="G940" s="23" t="s">
        <v>385</v>
      </c>
      <c r="H940" s="26">
        <v>3</v>
      </c>
      <c r="I940" s="27">
        <v>56250</v>
      </c>
      <c r="J940" s="29">
        <v>1.4999999999999999E-2</v>
      </c>
      <c r="K940" s="28">
        <v>843.75</v>
      </c>
      <c r="L940" s="13">
        <v>928.12500000000011</v>
      </c>
    </row>
    <row r="941" spans="1:12" ht="16.5" customHeight="1">
      <c r="A941" s="9">
        <f>ROW(상세내역[[#This Row],[순번]])-ROW(상세내역[[#Headers],[순번]])</f>
        <v>940</v>
      </c>
      <c r="B941" s="9" t="s">
        <v>732</v>
      </c>
      <c r="C941" s="32" t="s">
        <v>469</v>
      </c>
      <c r="D941" s="22" t="s">
        <v>470</v>
      </c>
      <c r="E941" s="22" t="s">
        <v>560</v>
      </c>
      <c r="F941" s="22" t="s">
        <v>561</v>
      </c>
      <c r="G941" s="23" t="s">
        <v>562</v>
      </c>
      <c r="H941" s="26">
        <v>1</v>
      </c>
      <c r="I941" s="27">
        <v>16830</v>
      </c>
      <c r="J941" s="29">
        <v>1.4999999999999999E-2</v>
      </c>
      <c r="K941" s="28">
        <v>252.45</v>
      </c>
      <c r="L941" s="13">
        <v>277.69499999999999</v>
      </c>
    </row>
    <row r="942" spans="1:12" ht="16.5" customHeight="1">
      <c r="A942" s="9">
        <f>ROW(상세내역[[#This Row],[순번]])-ROW(상세내역[[#Headers],[순번]])</f>
        <v>941</v>
      </c>
      <c r="B942" s="9" t="s">
        <v>732</v>
      </c>
      <c r="C942" s="32" t="s">
        <v>469</v>
      </c>
      <c r="D942" s="22" t="s">
        <v>470</v>
      </c>
      <c r="E942" s="22" t="s">
        <v>560</v>
      </c>
      <c r="F942" s="22" t="s">
        <v>563</v>
      </c>
      <c r="G942" s="23" t="s">
        <v>564</v>
      </c>
      <c r="H942" s="26">
        <v>1</v>
      </c>
      <c r="I942" s="27">
        <v>16830</v>
      </c>
      <c r="J942" s="29">
        <v>1.4999999999999999E-2</v>
      </c>
      <c r="K942" s="28">
        <v>252.45</v>
      </c>
      <c r="L942" s="13">
        <v>277.69499999999999</v>
      </c>
    </row>
    <row r="943" spans="1:12" ht="16.5" customHeight="1">
      <c r="A943" s="9">
        <f>ROW(상세내역[[#This Row],[순번]])-ROW(상세내역[[#Headers],[순번]])</f>
        <v>942</v>
      </c>
      <c r="B943" s="9" t="s">
        <v>732</v>
      </c>
      <c r="C943" s="32" t="s">
        <v>469</v>
      </c>
      <c r="D943" s="22" t="s">
        <v>470</v>
      </c>
      <c r="E943" s="22" t="s">
        <v>389</v>
      </c>
      <c r="F943" s="22" t="s">
        <v>390</v>
      </c>
      <c r="G943" s="23" t="s">
        <v>391</v>
      </c>
      <c r="H943" s="26">
        <v>3</v>
      </c>
      <c r="I943" s="27">
        <v>50490</v>
      </c>
      <c r="J943" s="29">
        <v>1.4999999999999999E-2</v>
      </c>
      <c r="K943" s="28">
        <v>757.35</v>
      </c>
      <c r="L943" s="13">
        <v>833.08500000000004</v>
      </c>
    </row>
    <row r="944" spans="1:12" ht="16.5" customHeight="1">
      <c r="A944" s="9">
        <f>ROW(상세내역[[#This Row],[순번]])-ROW(상세내역[[#Headers],[순번]])</f>
        <v>943</v>
      </c>
      <c r="B944" s="9" t="s">
        <v>732</v>
      </c>
      <c r="C944" s="32" t="s">
        <v>469</v>
      </c>
      <c r="D944" s="22" t="s">
        <v>470</v>
      </c>
      <c r="E944" s="22" t="s">
        <v>133</v>
      </c>
      <c r="F944" s="22" t="s">
        <v>134</v>
      </c>
      <c r="G944" s="23" t="s">
        <v>135</v>
      </c>
      <c r="H944" s="26">
        <v>28</v>
      </c>
      <c r="I944" s="27">
        <v>1573880</v>
      </c>
      <c r="J944" s="29">
        <v>1.4999999999999999E-2</v>
      </c>
      <c r="K944" s="28">
        <v>23608.2</v>
      </c>
      <c r="L944" s="13">
        <v>25969.020000000004</v>
      </c>
    </row>
    <row r="945" spans="1:12" ht="16.5" customHeight="1">
      <c r="A945" s="9">
        <f>ROW(상세내역[[#This Row],[순번]])-ROW(상세내역[[#Headers],[순번]])</f>
        <v>944</v>
      </c>
      <c r="B945" s="9" t="s">
        <v>732</v>
      </c>
      <c r="C945" s="32" t="s">
        <v>469</v>
      </c>
      <c r="D945" s="22" t="s">
        <v>470</v>
      </c>
      <c r="E945" s="22" t="s">
        <v>392</v>
      </c>
      <c r="F945" s="22" t="s">
        <v>424</v>
      </c>
      <c r="G945" s="23" t="s">
        <v>425</v>
      </c>
      <c r="H945" s="26">
        <v>232</v>
      </c>
      <c r="I945" s="27">
        <v>19492640</v>
      </c>
      <c r="J945" s="29">
        <v>1.4999999999999999E-2</v>
      </c>
      <c r="K945" s="28">
        <v>292389.59999999998</v>
      </c>
      <c r="L945" s="13">
        <v>321628.56</v>
      </c>
    </row>
    <row r="946" spans="1:12" ht="16.5" customHeight="1">
      <c r="A946" s="9">
        <f>ROW(상세내역[[#This Row],[순번]])-ROW(상세내역[[#Headers],[순번]])</f>
        <v>945</v>
      </c>
      <c r="B946" s="9" t="s">
        <v>732</v>
      </c>
      <c r="C946" s="32" t="s">
        <v>469</v>
      </c>
      <c r="D946" s="22" t="s">
        <v>470</v>
      </c>
      <c r="E946" s="22" t="s">
        <v>579</v>
      </c>
      <c r="F946" s="22" t="s">
        <v>580</v>
      </c>
      <c r="G946" s="23" t="s">
        <v>581</v>
      </c>
      <c r="H946" s="26">
        <v>1</v>
      </c>
      <c r="I946" s="27">
        <v>1600</v>
      </c>
      <c r="J946" s="29">
        <v>1.4999999999999999E-2</v>
      </c>
      <c r="K946" s="28">
        <v>24</v>
      </c>
      <c r="L946" s="13">
        <v>26.400000000000002</v>
      </c>
    </row>
    <row r="947" spans="1:12" ht="16.5" customHeight="1">
      <c r="A947" s="9">
        <f>ROW(상세내역[[#This Row],[순번]])-ROW(상세내역[[#Headers],[순번]])</f>
        <v>946</v>
      </c>
      <c r="B947" s="9" t="s">
        <v>732</v>
      </c>
      <c r="C947" s="32" t="s">
        <v>469</v>
      </c>
      <c r="D947" s="22" t="s">
        <v>470</v>
      </c>
      <c r="E947" s="22" t="s">
        <v>145</v>
      </c>
      <c r="F947" s="22" t="s">
        <v>146</v>
      </c>
      <c r="G947" s="23" t="s">
        <v>147</v>
      </c>
      <c r="H947" s="26">
        <v>7</v>
      </c>
      <c r="I947" s="27">
        <v>13650</v>
      </c>
      <c r="J947" s="29">
        <v>1.4999999999999999E-2</v>
      </c>
      <c r="K947" s="28">
        <v>204.75</v>
      </c>
      <c r="L947" s="13">
        <v>225.22500000000002</v>
      </c>
    </row>
    <row r="948" spans="1:12" ht="16.5" customHeight="1">
      <c r="A948" s="9">
        <f>ROW(상세내역[[#This Row],[순번]])-ROW(상세내역[[#Headers],[순번]])</f>
        <v>947</v>
      </c>
      <c r="B948" s="9" t="s">
        <v>732</v>
      </c>
      <c r="C948" s="32" t="s">
        <v>469</v>
      </c>
      <c r="D948" s="22" t="s">
        <v>470</v>
      </c>
      <c r="E948" s="22" t="s">
        <v>303</v>
      </c>
      <c r="F948" s="22" t="s">
        <v>304</v>
      </c>
      <c r="G948" s="23" t="s">
        <v>305</v>
      </c>
      <c r="H948" s="26">
        <v>3</v>
      </c>
      <c r="I948" s="27">
        <v>8250</v>
      </c>
      <c r="J948" s="29">
        <v>1.4999999999999999E-2</v>
      </c>
      <c r="K948" s="28">
        <v>123.75</v>
      </c>
      <c r="L948" s="13">
        <v>136.125</v>
      </c>
    </row>
    <row r="949" spans="1:12" ht="16.5" customHeight="1">
      <c r="A949" s="9">
        <f>ROW(상세내역[[#This Row],[순번]])-ROW(상세내역[[#Headers],[순번]])</f>
        <v>948</v>
      </c>
      <c r="B949" s="9" t="s">
        <v>732</v>
      </c>
      <c r="C949" s="32" t="s">
        <v>469</v>
      </c>
      <c r="D949" s="22" t="s">
        <v>470</v>
      </c>
      <c r="E949" s="22" t="s">
        <v>306</v>
      </c>
      <c r="F949" s="22" t="s">
        <v>307</v>
      </c>
      <c r="G949" s="23" t="s">
        <v>308</v>
      </c>
      <c r="H949" s="26">
        <v>3</v>
      </c>
      <c r="I949" s="27">
        <v>10830</v>
      </c>
      <c r="J949" s="29">
        <v>1.4999999999999999E-2</v>
      </c>
      <c r="K949" s="28">
        <v>162.44999999999999</v>
      </c>
      <c r="L949" s="13">
        <v>178.69499999999999</v>
      </c>
    </row>
    <row r="950" spans="1:12" ht="16.5" customHeight="1">
      <c r="A950" s="9">
        <f>ROW(상세내역[[#This Row],[순번]])-ROW(상세내역[[#Headers],[순번]])</f>
        <v>949</v>
      </c>
      <c r="B950" s="9" t="s">
        <v>732</v>
      </c>
      <c r="C950" s="32" t="s">
        <v>469</v>
      </c>
      <c r="D950" s="22" t="s">
        <v>470</v>
      </c>
      <c r="E950" s="22" t="s">
        <v>148</v>
      </c>
      <c r="F950" s="22" t="s">
        <v>149</v>
      </c>
      <c r="G950" s="23" t="s">
        <v>150</v>
      </c>
      <c r="H950" s="26">
        <v>6</v>
      </c>
      <c r="I950" s="27">
        <v>95400</v>
      </c>
      <c r="J950" s="29">
        <v>1.4999999999999999E-2</v>
      </c>
      <c r="K950" s="28">
        <v>1431</v>
      </c>
      <c r="L950" s="13">
        <v>1574.1000000000001</v>
      </c>
    </row>
    <row r="951" spans="1:12" ht="16.5" customHeight="1">
      <c r="A951" s="9">
        <f>ROW(상세내역[[#This Row],[순번]])-ROW(상세내역[[#Headers],[순번]])</f>
        <v>950</v>
      </c>
      <c r="B951" s="9" t="s">
        <v>732</v>
      </c>
      <c r="C951" s="32" t="s">
        <v>469</v>
      </c>
      <c r="D951" s="22" t="s">
        <v>470</v>
      </c>
      <c r="E951" s="22" t="s">
        <v>151</v>
      </c>
      <c r="F951" s="22" t="s">
        <v>152</v>
      </c>
      <c r="G951" s="23" t="s">
        <v>153</v>
      </c>
      <c r="H951" s="26">
        <v>1</v>
      </c>
      <c r="I951" s="27">
        <v>12570</v>
      </c>
      <c r="J951" s="29">
        <v>1.4999999999999999E-2</v>
      </c>
      <c r="K951" s="28">
        <v>188.54999999999998</v>
      </c>
      <c r="L951" s="13">
        <v>207.405</v>
      </c>
    </row>
    <row r="952" spans="1:12" ht="16.5" customHeight="1">
      <c r="A952" s="9">
        <f>ROW(상세내역[[#This Row],[순번]])-ROW(상세내역[[#Headers],[순번]])</f>
        <v>951</v>
      </c>
      <c r="B952" s="9" t="s">
        <v>732</v>
      </c>
      <c r="C952" s="32" t="s">
        <v>469</v>
      </c>
      <c r="D952" s="22" t="s">
        <v>470</v>
      </c>
      <c r="E952" s="22" t="s">
        <v>154</v>
      </c>
      <c r="F952" s="22" t="s">
        <v>155</v>
      </c>
      <c r="G952" s="23" t="s">
        <v>156</v>
      </c>
      <c r="H952" s="26">
        <v>1</v>
      </c>
      <c r="I952" s="27">
        <v>13390</v>
      </c>
      <c r="J952" s="29">
        <v>1.4999999999999999E-2</v>
      </c>
      <c r="K952" s="28">
        <v>200.85</v>
      </c>
      <c r="L952" s="13">
        <v>220.935</v>
      </c>
    </row>
    <row r="953" spans="1:12" ht="16.5" customHeight="1">
      <c r="A953" s="9">
        <f>ROW(상세내역[[#This Row],[순번]])-ROW(상세내역[[#Headers],[순번]])</f>
        <v>952</v>
      </c>
      <c r="B953" s="9" t="s">
        <v>732</v>
      </c>
      <c r="C953" s="32" t="s">
        <v>469</v>
      </c>
      <c r="D953" s="22" t="s">
        <v>470</v>
      </c>
      <c r="E953" s="22" t="s">
        <v>157</v>
      </c>
      <c r="F953" s="22" t="s">
        <v>158</v>
      </c>
      <c r="G953" s="23" t="s">
        <v>159</v>
      </c>
      <c r="H953" s="26">
        <v>1</v>
      </c>
      <c r="I953" s="27">
        <v>15570</v>
      </c>
      <c r="J953" s="29">
        <v>1.4999999999999999E-2</v>
      </c>
      <c r="K953" s="28">
        <v>233.54999999999998</v>
      </c>
      <c r="L953" s="13">
        <v>256.90500000000003</v>
      </c>
    </row>
    <row r="954" spans="1:12" ht="16.5" customHeight="1">
      <c r="A954" s="9">
        <f>ROW(상세내역[[#This Row],[순번]])-ROW(상세내역[[#Headers],[순번]])</f>
        <v>953</v>
      </c>
      <c r="B954" s="9" t="s">
        <v>732</v>
      </c>
      <c r="C954" s="32" t="s">
        <v>469</v>
      </c>
      <c r="D954" s="22" t="s">
        <v>470</v>
      </c>
      <c r="E954" s="22" t="s">
        <v>426</v>
      </c>
      <c r="F954" s="22" t="s">
        <v>427</v>
      </c>
      <c r="G954" s="23" t="s">
        <v>428</v>
      </c>
      <c r="H954" s="26">
        <v>7</v>
      </c>
      <c r="I954" s="27">
        <v>78330</v>
      </c>
      <c r="J954" s="29">
        <v>1.4999999999999999E-2</v>
      </c>
      <c r="K954" s="28">
        <v>1174.95</v>
      </c>
      <c r="L954" s="13">
        <v>1292.4450000000002</v>
      </c>
    </row>
    <row r="955" spans="1:12" ht="16.5" customHeight="1">
      <c r="A955" s="9">
        <f>ROW(상세내역[[#This Row],[순번]])-ROW(상세내역[[#Headers],[순번]])</f>
        <v>954</v>
      </c>
      <c r="B955" s="9" t="s">
        <v>732</v>
      </c>
      <c r="C955" s="32" t="s">
        <v>353</v>
      </c>
      <c r="D955" s="22" t="s">
        <v>354</v>
      </c>
      <c r="E955" s="22" t="s">
        <v>166</v>
      </c>
      <c r="F955" s="22" t="s">
        <v>355</v>
      </c>
      <c r="G955" s="23" t="s">
        <v>356</v>
      </c>
      <c r="H955" s="26">
        <v>46</v>
      </c>
      <c r="I955" s="27">
        <v>0</v>
      </c>
      <c r="J955" s="29">
        <v>1.4999999999999999E-2</v>
      </c>
      <c r="K955" s="28">
        <v>0</v>
      </c>
      <c r="L955" s="13">
        <v>0</v>
      </c>
    </row>
    <row r="956" spans="1:12" ht="16.5" customHeight="1">
      <c r="A956" s="9">
        <f>ROW(상세내역[[#This Row],[순번]])-ROW(상세내역[[#Headers],[순번]])</f>
        <v>955</v>
      </c>
      <c r="B956" s="9" t="s">
        <v>732</v>
      </c>
      <c r="C956" s="32" t="s">
        <v>353</v>
      </c>
      <c r="D956" s="22" t="s">
        <v>354</v>
      </c>
      <c r="E956" s="22" t="s">
        <v>166</v>
      </c>
      <c r="F956" s="22" t="s">
        <v>500</v>
      </c>
      <c r="G956" s="23" t="s">
        <v>501</v>
      </c>
      <c r="H956" s="26">
        <v>2</v>
      </c>
      <c r="I956" s="27">
        <v>1200000</v>
      </c>
      <c r="J956" s="29">
        <v>1.4999999999999999E-2</v>
      </c>
      <c r="K956" s="28">
        <v>18000</v>
      </c>
      <c r="L956" s="13">
        <v>19800</v>
      </c>
    </row>
    <row r="957" spans="1:12" ht="16.5" customHeight="1">
      <c r="A957" s="9">
        <f>ROW(상세내역[[#This Row],[순번]])-ROW(상세내역[[#Headers],[순번]])</f>
        <v>956</v>
      </c>
      <c r="B957" s="9" t="s">
        <v>732</v>
      </c>
      <c r="C957" s="32" t="s">
        <v>353</v>
      </c>
      <c r="D957" s="22" t="s">
        <v>354</v>
      </c>
      <c r="E957" s="22" t="s">
        <v>44</v>
      </c>
      <c r="F957" s="22" t="s">
        <v>45</v>
      </c>
      <c r="G957" s="23" t="s">
        <v>46</v>
      </c>
      <c r="H957" s="26">
        <v>10</v>
      </c>
      <c r="I957" s="27">
        <v>352700</v>
      </c>
      <c r="J957" s="29">
        <v>1.4999999999999999E-2</v>
      </c>
      <c r="K957" s="28">
        <v>5290.5</v>
      </c>
      <c r="L957" s="13">
        <v>5819.55</v>
      </c>
    </row>
    <row r="958" spans="1:12" ht="16.5" customHeight="1">
      <c r="A958" s="9">
        <f>ROW(상세내역[[#This Row],[순번]])-ROW(상세내역[[#Headers],[순번]])</f>
        <v>957</v>
      </c>
      <c r="B958" s="9" t="s">
        <v>732</v>
      </c>
      <c r="C958" s="32" t="s">
        <v>353</v>
      </c>
      <c r="D958" s="22" t="s">
        <v>354</v>
      </c>
      <c r="E958" s="22" t="s">
        <v>47</v>
      </c>
      <c r="F958" s="22" t="s">
        <v>48</v>
      </c>
      <c r="G958" s="23" t="s">
        <v>49</v>
      </c>
      <c r="H958" s="26">
        <v>1</v>
      </c>
      <c r="I958" s="27">
        <v>54870</v>
      </c>
      <c r="J958" s="29">
        <v>1.4999999999999999E-2</v>
      </c>
      <c r="K958" s="28">
        <v>823.05</v>
      </c>
      <c r="L958" s="13">
        <v>905.35500000000002</v>
      </c>
    </row>
    <row r="959" spans="1:12" ht="16.5" customHeight="1">
      <c r="A959" s="9">
        <f>ROW(상세내역[[#This Row],[순번]])-ROW(상세내역[[#Headers],[순번]])</f>
        <v>958</v>
      </c>
      <c r="B959" s="9" t="s">
        <v>732</v>
      </c>
      <c r="C959" s="32" t="s">
        <v>353</v>
      </c>
      <c r="D959" s="22" t="s">
        <v>354</v>
      </c>
      <c r="E959" s="22" t="s">
        <v>50</v>
      </c>
      <c r="F959" s="22" t="s">
        <v>51</v>
      </c>
      <c r="G959" s="23" t="s">
        <v>52</v>
      </c>
      <c r="H959" s="26">
        <v>64</v>
      </c>
      <c r="I959" s="27">
        <v>831360</v>
      </c>
      <c r="J959" s="29">
        <v>1.4999999999999999E-2</v>
      </c>
      <c r="K959" s="28">
        <v>12470.4</v>
      </c>
      <c r="L959" s="13">
        <v>13717.44</v>
      </c>
    </row>
    <row r="960" spans="1:12" ht="16.5" customHeight="1">
      <c r="A960" s="9">
        <f>ROW(상세내역[[#This Row],[순번]])-ROW(상세내역[[#Headers],[순번]])</f>
        <v>959</v>
      </c>
      <c r="B960" s="9" t="s">
        <v>732</v>
      </c>
      <c r="C960" s="32" t="s">
        <v>353</v>
      </c>
      <c r="D960" s="22" t="s">
        <v>354</v>
      </c>
      <c r="E960" s="22" t="s">
        <v>53</v>
      </c>
      <c r="F960" s="22" t="s">
        <v>331</v>
      </c>
      <c r="G960" s="23" t="s">
        <v>332</v>
      </c>
      <c r="H960" s="26">
        <v>22</v>
      </c>
      <c r="I960" s="27">
        <v>238920</v>
      </c>
      <c r="J960" s="29">
        <v>1.4999999999999999E-2</v>
      </c>
      <c r="K960" s="28">
        <v>3583.7999999999997</v>
      </c>
      <c r="L960" s="13">
        <v>3942.18</v>
      </c>
    </row>
    <row r="961" spans="1:12" ht="16.5" customHeight="1">
      <c r="A961" s="9">
        <f>ROW(상세내역[[#This Row],[순번]])-ROW(상세내역[[#Headers],[순번]])</f>
        <v>960</v>
      </c>
      <c r="B961" s="9" t="s">
        <v>732</v>
      </c>
      <c r="C961" s="32" t="s">
        <v>353</v>
      </c>
      <c r="D961" s="22" t="s">
        <v>354</v>
      </c>
      <c r="E961" s="22" t="s">
        <v>333</v>
      </c>
      <c r="F961" s="22" t="s">
        <v>357</v>
      </c>
      <c r="G961" s="23" t="s">
        <v>358</v>
      </c>
      <c r="H961" s="26">
        <v>9</v>
      </c>
      <c r="I961" s="27">
        <v>375030</v>
      </c>
      <c r="J961" s="29">
        <v>1.4999999999999999E-2</v>
      </c>
      <c r="K961" s="28">
        <v>5625.45</v>
      </c>
      <c r="L961" s="13">
        <v>6187.9949999999999</v>
      </c>
    </row>
    <row r="962" spans="1:12" ht="16.5" customHeight="1">
      <c r="A962" s="9">
        <f>ROW(상세내역[[#This Row],[순번]])-ROW(상세내역[[#Headers],[순번]])</f>
        <v>961</v>
      </c>
      <c r="B962" s="9" t="s">
        <v>732</v>
      </c>
      <c r="C962" s="32" t="s">
        <v>353</v>
      </c>
      <c r="D962" s="22" t="s">
        <v>354</v>
      </c>
      <c r="E962" s="22" t="s">
        <v>595</v>
      </c>
      <c r="F962" s="22" t="s">
        <v>596</v>
      </c>
      <c r="G962" s="23" t="s">
        <v>597</v>
      </c>
      <c r="H962" s="26">
        <v>1</v>
      </c>
      <c r="I962" s="27">
        <v>119740</v>
      </c>
      <c r="J962" s="29">
        <v>1.4999999999999999E-2</v>
      </c>
      <c r="K962" s="28">
        <v>1796.1</v>
      </c>
      <c r="L962" s="13">
        <v>1975.71</v>
      </c>
    </row>
    <row r="963" spans="1:12" ht="16.5" customHeight="1">
      <c r="A963" s="9">
        <f>ROW(상세내역[[#This Row],[순번]])-ROW(상세내역[[#Headers],[순번]])</f>
        <v>962</v>
      </c>
      <c r="B963" s="9" t="s">
        <v>732</v>
      </c>
      <c r="C963" s="32" t="s">
        <v>353</v>
      </c>
      <c r="D963" s="22" t="s">
        <v>354</v>
      </c>
      <c r="E963" s="22" t="s">
        <v>177</v>
      </c>
      <c r="F963" s="22" t="s">
        <v>178</v>
      </c>
      <c r="G963" s="23" t="s">
        <v>179</v>
      </c>
      <c r="H963" s="26">
        <v>2</v>
      </c>
      <c r="I963" s="27">
        <v>2120</v>
      </c>
      <c r="J963" s="29">
        <v>1.4999999999999999E-2</v>
      </c>
      <c r="K963" s="28">
        <v>31.799999999999997</v>
      </c>
      <c r="L963" s="13">
        <v>34.979999999999997</v>
      </c>
    </row>
    <row r="964" spans="1:12" ht="16.5" customHeight="1">
      <c r="A964" s="9">
        <f>ROW(상세내역[[#This Row],[순번]])-ROW(상세내역[[#Headers],[순번]])</f>
        <v>963</v>
      </c>
      <c r="B964" s="9" t="s">
        <v>732</v>
      </c>
      <c r="C964" s="32" t="s">
        <v>353</v>
      </c>
      <c r="D964" s="22" t="s">
        <v>354</v>
      </c>
      <c r="E964" s="22" t="s">
        <v>183</v>
      </c>
      <c r="F964" s="22" t="s">
        <v>184</v>
      </c>
      <c r="G964" s="23" t="s">
        <v>185</v>
      </c>
      <c r="H964" s="26">
        <v>2</v>
      </c>
      <c r="I964" s="27">
        <v>2120</v>
      </c>
      <c r="J964" s="29">
        <v>1.4999999999999999E-2</v>
      </c>
      <c r="K964" s="28">
        <v>31.799999999999997</v>
      </c>
      <c r="L964" s="13">
        <v>34.979999999999997</v>
      </c>
    </row>
    <row r="965" spans="1:12" ht="16.5" customHeight="1">
      <c r="A965" s="9">
        <f>ROW(상세내역[[#This Row],[순번]])-ROW(상세내역[[#Headers],[순번]])</f>
        <v>964</v>
      </c>
      <c r="B965" s="9" t="s">
        <v>732</v>
      </c>
      <c r="C965" s="32" t="s">
        <v>353</v>
      </c>
      <c r="D965" s="22" t="s">
        <v>354</v>
      </c>
      <c r="E965" s="22" t="s">
        <v>186</v>
      </c>
      <c r="F965" s="22" t="s">
        <v>187</v>
      </c>
      <c r="G965" s="23" t="s">
        <v>188</v>
      </c>
      <c r="H965" s="26">
        <v>2</v>
      </c>
      <c r="I965" s="27">
        <v>2120</v>
      </c>
      <c r="J965" s="29">
        <v>1.4999999999999999E-2</v>
      </c>
      <c r="K965" s="28">
        <v>31.799999999999997</v>
      </c>
      <c r="L965" s="13">
        <v>34.979999999999997</v>
      </c>
    </row>
    <row r="966" spans="1:12" ht="16.5" customHeight="1">
      <c r="A966" s="9">
        <f>ROW(상세내역[[#This Row],[순번]])-ROW(상세내역[[#Headers],[순번]])</f>
        <v>965</v>
      </c>
      <c r="B966" s="9" t="s">
        <v>732</v>
      </c>
      <c r="C966" s="32" t="s">
        <v>353</v>
      </c>
      <c r="D966" s="22" t="s">
        <v>354</v>
      </c>
      <c r="E966" s="22" t="s">
        <v>189</v>
      </c>
      <c r="F966" s="22" t="s">
        <v>190</v>
      </c>
      <c r="G966" s="23" t="s">
        <v>191</v>
      </c>
      <c r="H966" s="26">
        <v>2</v>
      </c>
      <c r="I966" s="27">
        <v>2120</v>
      </c>
      <c r="J966" s="29">
        <v>1.4999999999999999E-2</v>
      </c>
      <c r="K966" s="28">
        <v>31.799999999999997</v>
      </c>
      <c r="L966" s="13">
        <v>34.979999999999997</v>
      </c>
    </row>
    <row r="967" spans="1:12" ht="16.5" customHeight="1">
      <c r="A967" s="9">
        <f>ROW(상세내역[[#This Row],[순번]])-ROW(상세내역[[#Headers],[순번]])</f>
        <v>966</v>
      </c>
      <c r="B967" s="9" t="s">
        <v>732</v>
      </c>
      <c r="C967" s="32" t="s">
        <v>353</v>
      </c>
      <c r="D967" s="22" t="s">
        <v>354</v>
      </c>
      <c r="E967" s="22" t="s">
        <v>192</v>
      </c>
      <c r="F967" s="22" t="s">
        <v>193</v>
      </c>
      <c r="G967" s="23" t="s">
        <v>194</v>
      </c>
      <c r="H967" s="26">
        <v>2</v>
      </c>
      <c r="I967" s="27">
        <v>2120</v>
      </c>
      <c r="J967" s="29">
        <v>1.4999999999999999E-2</v>
      </c>
      <c r="K967" s="28">
        <v>31.799999999999997</v>
      </c>
      <c r="L967" s="13">
        <v>34.979999999999997</v>
      </c>
    </row>
    <row r="968" spans="1:12" ht="16.5" customHeight="1">
      <c r="A968" s="9">
        <f>ROW(상세내역[[#This Row],[순번]])-ROW(상세내역[[#Headers],[순번]])</f>
        <v>967</v>
      </c>
      <c r="B968" s="9" t="s">
        <v>732</v>
      </c>
      <c r="C968" s="32" t="s">
        <v>353</v>
      </c>
      <c r="D968" s="22" t="s">
        <v>354</v>
      </c>
      <c r="E968" s="22" t="s">
        <v>201</v>
      </c>
      <c r="F968" s="22" t="s">
        <v>406</v>
      </c>
      <c r="G968" s="23" t="s">
        <v>407</v>
      </c>
      <c r="H968" s="26">
        <v>1</v>
      </c>
      <c r="I968" s="27">
        <v>7200</v>
      </c>
      <c r="J968" s="29">
        <v>1.4999999999999999E-2</v>
      </c>
      <c r="K968" s="28">
        <v>108</v>
      </c>
      <c r="L968" s="13">
        <v>118.80000000000001</v>
      </c>
    </row>
    <row r="969" spans="1:12" ht="16.5" customHeight="1">
      <c r="A969" s="9">
        <f>ROW(상세내역[[#This Row],[순번]])-ROW(상세내역[[#Headers],[순번]])</f>
        <v>968</v>
      </c>
      <c r="B969" s="9" t="s">
        <v>732</v>
      </c>
      <c r="C969" s="32" t="s">
        <v>353</v>
      </c>
      <c r="D969" s="22" t="s">
        <v>354</v>
      </c>
      <c r="E969" s="22" t="s">
        <v>60</v>
      </c>
      <c r="F969" s="22" t="s">
        <v>61</v>
      </c>
      <c r="G969" s="23" t="s">
        <v>62</v>
      </c>
      <c r="H969" s="26">
        <v>1</v>
      </c>
      <c r="I969" s="27">
        <v>2610</v>
      </c>
      <c r="J969" s="29">
        <v>1.4999999999999999E-2</v>
      </c>
      <c r="K969" s="28">
        <v>39.15</v>
      </c>
      <c r="L969" s="13">
        <v>43.065000000000005</v>
      </c>
    </row>
    <row r="970" spans="1:12" ht="16.5" customHeight="1">
      <c r="A970" s="9">
        <f>ROW(상세내역[[#This Row],[순번]])-ROW(상세내역[[#Headers],[순번]])</f>
        <v>969</v>
      </c>
      <c r="B970" s="9" t="s">
        <v>732</v>
      </c>
      <c r="C970" s="32" t="s">
        <v>353</v>
      </c>
      <c r="D970" s="22" t="s">
        <v>354</v>
      </c>
      <c r="E970" s="22" t="s">
        <v>63</v>
      </c>
      <c r="F970" s="22" t="s">
        <v>64</v>
      </c>
      <c r="G970" s="23" t="s">
        <v>65</v>
      </c>
      <c r="H970" s="26">
        <v>1</v>
      </c>
      <c r="I970" s="27">
        <v>2610</v>
      </c>
      <c r="J970" s="29">
        <v>1.4999999999999999E-2</v>
      </c>
      <c r="K970" s="28">
        <v>39.15</v>
      </c>
      <c r="L970" s="13">
        <v>43.065000000000005</v>
      </c>
    </row>
    <row r="971" spans="1:12" ht="16.5" customHeight="1">
      <c r="A971" s="9">
        <f>ROW(상세내역[[#This Row],[순번]])-ROW(상세내역[[#Headers],[순번]])</f>
        <v>970</v>
      </c>
      <c r="B971" s="9" t="s">
        <v>732</v>
      </c>
      <c r="C971" s="32" t="s">
        <v>353</v>
      </c>
      <c r="D971" s="22" t="s">
        <v>354</v>
      </c>
      <c r="E971" s="22" t="s">
        <v>66</v>
      </c>
      <c r="F971" s="22" t="s">
        <v>67</v>
      </c>
      <c r="G971" s="23" t="s">
        <v>68</v>
      </c>
      <c r="H971" s="26">
        <v>1</v>
      </c>
      <c r="I971" s="27">
        <v>9680</v>
      </c>
      <c r="J971" s="29">
        <v>1.4999999999999999E-2</v>
      </c>
      <c r="K971" s="28">
        <v>145.19999999999999</v>
      </c>
      <c r="L971" s="13">
        <v>159.72</v>
      </c>
    </row>
    <row r="972" spans="1:12" ht="16.5" customHeight="1">
      <c r="A972" s="9">
        <f>ROW(상세내역[[#This Row],[순번]])-ROW(상세내역[[#Headers],[순번]])</f>
        <v>971</v>
      </c>
      <c r="B972" s="9" t="s">
        <v>732</v>
      </c>
      <c r="C972" s="32" t="s">
        <v>353</v>
      </c>
      <c r="D972" s="22" t="s">
        <v>354</v>
      </c>
      <c r="E972" s="22" t="s">
        <v>359</v>
      </c>
      <c r="F972" s="22" t="s">
        <v>360</v>
      </c>
      <c r="G972" s="23" t="s">
        <v>361</v>
      </c>
      <c r="H972" s="26">
        <v>19</v>
      </c>
      <c r="I972" s="27">
        <v>119890</v>
      </c>
      <c r="J972" s="29">
        <v>1.4999999999999999E-2</v>
      </c>
      <c r="K972" s="28">
        <v>1798.35</v>
      </c>
      <c r="L972" s="13">
        <v>1978.1850000000002</v>
      </c>
    </row>
    <row r="973" spans="1:12" ht="16.5" customHeight="1">
      <c r="A973" s="9">
        <f>ROW(상세내역[[#This Row],[순번]])-ROW(상세내역[[#Headers],[순번]])</f>
        <v>972</v>
      </c>
      <c r="B973" s="9" t="s">
        <v>732</v>
      </c>
      <c r="C973" s="32" t="s">
        <v>353</v>
      </c>
      <c r="D973" s="22" t="s">
        <v>354</v>
      </c>
      <c r="E973" s="22" t="s">
        <v>362</v>
      </c>
      <c r="F973" s="22" t="s">
        <v>363</v>
      </c>
      <c r="G973" s="23" t="s">
        <v>364</v>
      </c>
      <c r="H973" s="26">
        <v>19</v>
      </c>
      <c r="I973" s="27">
        <v>71250</v>
      </c>
      <c r="J973" s="29">
        <v>1.4999999999999999E-2</v>
      </c>
      <c r="K973" s="28">
        <v>1068.75</v>
      </c>
      <c r="L973" s="13">
        <v>1175.625</v>
      </c>
    </row>
    <row r="974" spans="1:12" ht="16.5" customHeight="1">
      <c r="A974" s="9">
        <f>ROW(상세내역[[#This Row],[순번]])-ROW(상세내역[[#Headers],[순번]])</f>
        <v>973</v>
      </c>
      <c r="B974" s="9" t="s">
        <v>732</v>
      </c>
      <c r="C974" s="32" t="s">
        <v>353</v>
      </c>
      <c r="D974" s="22" t="s">
        <v>354</v>
      </c>
      <c r="E974" s="22" t="s">
        <v>218</v>
      </c>
      <c r="F974" s="22" t="s">
        <v>219</v>
      </c>
      <c r="G974" s="23" t="s">
        <v>220</v>
      </c>
      <c r="H974" s="26">
        <v>28</v>
      </c>
      <c r="I974" s="27">
        <v>52920</v>
      </c>
      <c r="J974" s="29">
        <v>1.4999999999999999E-2</v>
      </c>
      <c r="K974" s="28">
        <v>793.8</v>
      </c>
      <c r="L974" s="13">
        <v>873.18000000000006</v>
      </c>
    </row>
    <row r="975" spans="1:12" ht="16.5" customHeight="1">
      <c r="A975" s="9">
        <f>ROW(상세내역[[#This Row],[순번]])-ROW(상세내역[[#Headers],[순번]])</f>
        <v>974</v>
      </c>
      <c r="B975" s="9" t="s">
        <v>732</v>
      </c>
      <c r="C975" s="32" t="s">
        <v>353</v>
      </c>
      <c r="D975" s="22" t="s">
        <v>354</v>
      </c>
      <c r="E975" s="22" t="s">
        <v>221</v>
      </c>
      <c r="F975" s="22" t="s">
        <v>222</v>
      </c>
      <c r="G975" s="23" t="s">
        <v>223</v>
      </c>
      <c r="H975" s="26">
        <v>28</v>
      </c>
      <c r="I975" s="27">
        <v>54320</v>
      </c>
      <c r="J975" s="29">
        <v>1.4999999999999999E-2</v>
      </c>
      <c r="K975" s="28">
        <v>814.8</v>
      </c>
      <c r="L975" s="13">
        <v>896.28</v>
      </c>
    </row>
    <row r="976" spans="1:12" ht="16.5" customHeight="1">
      <c r="A976" s="9">
        <f>ROW(상세내역[[#This Row],[순번]])-ROW(상세내역[[#Headers],[순번]])</f>
        <v>975</v>
      </c>
      <c r="B976" s="9" t="s">
        <v>732</v>
      </c>
      <c r="C976" s="32" t="s">
        <v>353</v>
      </c>
      <c r="D976" s="22" t="s">
        <v>354</v>
      </c>
      <c r="E976" s="22" t="s">
        <v>230</v>
      </c>
      <c r="F976" s="22" t="s">
        <v>231</v>
      </c>
      <c r="G976" s="23" t="s">
        <v>232</v>
      </c>
      <c r="H976" s="26">
        <v>27</v>
      </c>
      <c r="I976" s="27">
        <v>95040</v>
      </c>
      <c r="J976" s="29">
        <v>1.4999999999999999E-2</v>
      </c>
      <c r="K976" s="28">
        <v>1425.6</v>
      </c>
      <c r="L976" s="13">
        <v>1568.16</v>
      </c>
    </row>
    <row r="977" spans="1:12" ht="16.5" customHeight="1">
      <c r="A977" s="9">
        <f>ROW(상세내역[[#This Row],[순번]])-ROW(상세내역[[#Headers],[순번]])</f>
        <v>976</v>
      </c>
      <c r="B977" s="9" t="s">
        <v>732</v>
      </c>
      <c r="C977" s="32" t="s">
        <v>353</v>
      </c>
      <c r="D977" s="22" t="s">
        <v>354</v>
      </c>
      <c r="E977" s="22" t="s">
        <v>233</v>
      </c>
      <c r="F977" s="22" t="s">
        <v>234</v>
      </c>
      <c r="G977" s="23" t="s">
        <v>235</v>
      </c>
      <c r="H977" s="26">
        <v>68</v>
      </c>
      <c r="I977" s="27">
        <v>89080</v>
      </c>
      <c r="J977" s="29">
        <v>1.4999999999999999E-2</v>
      </c>
      <c r="K977" s="28">
        <v>1336.2</v>
      </c>
      <c r="L977" s="13">
        <v>1469.8200000000002</v>
      </c>
    </row>
    <row r="978" spans="1:12" ht="16.5" customHeight="1">
      <c r="A978" s="9">
        <f>ROW(상세내역[[#This Row],[순번]])-ROW(상세내역[[#Headers],[순번]])</f>
        <v>977</v>
      </c>
      <c r="B978" s="9" t="s">
        <v>732</v>
      </c>
      <c r="C978" s="32" t="s">
        <v>353</v>
      </c>
      <c r="D978" s="22" t="s">
        <v>354</v>
      </c>
      <c r="E978" s="22" t="s">
        <v>236</v>
      </c>
      <c r="F978" s="22" t="s">
        <v>237</v>
      </c>
      <c r="G978" s="23" t="s">
        <v>238</v>
      </c>
      <c r="H978" s="26">
        <v>1</v>
      </c>
      <c r="I978" s="27">
        <v>2000</v>
      </c>
      <c r="J978" s="29">
        <v>1.4999999999999999E-2</v>
      </c>
      <c r="K978" s="28">
        <v>30</v>
      </c>
      <c r="L978" s="13">
        <v>33</v>
      </c>
    </row>
    <row r="979" spans="1:12" ht="16.5" customHeight="1">
      <c r="A979" s="9">
        <f>ROW(상세내역[[#This Row],[순번]])-ROW(상세내역[[#Headers],[순번]])</f>
        <v>978</v>
      </c>
      <c r="B979" s="9" t="s">
        <v>732</v>
      </c>
      <c r="C979" s="32" t="s">
        <v>353</v>
      </c>
      <c r="D979" s="22" t="s">
        <v>354</v>
      </c>
      <c r="E979" s="22" t="s">
        <v>239</v>
      </c>
      <c r="F979" s="22" t="s">
        <v>240</v>
      </c>
      <c r="G979" s="23" t="s">
        <v>241</v>
      </c>
      <c r="H979" s="26">
        <v>46</v>
      </c>
      <c r="I979" s="27">
        <v>176640</v>
      </c>
      <c r="J979" s="29">
        <v>1.4999999999999999E-2</v>
      </c>
      <c r="K979" s="28">
        <v>2649.6</v>
      </c>
      <c r="L979" s="13">
        <v>2914.56</v>
      </c>
    </row>
    <row r="980" spans="1:12" ht="16.5" customHeight="1">
      <c r="A980" s="9">
        <f>ROW(상세내역[[#This Row],[순번]])-ROW(상세내역[[#Headers],[순번]])</f>
        <v>979</v>
      </c>
      <c r="B980" s="9" t="s">
        <v>732</v>
      </c>
      <c r="C980" s="32" t="s">
        <v>353</v>
      </c>
      <c r="D980" s="22" t="s">
        <v>354</v>
      </c>
      <c r="E980" s="22" t="s">
        <v>69</v>
      </c>
      <c r="F980" s="22" t="s">
        <v>242</v>
      </c>
      <c r="G980" s="23" t="s">
        <v>243</v>
      </c>
      <c r="H980" s="26">
        <v>1</v>
      </c>
      <c r="I980" s="27">
        <v>1710</v>
      </c>
      <c r="J980" s="29">
        <v>1.4999999999999999E-2</v>
      </c>
      <c r="K980" s="28">
        <v>25.65</v>
      </c>
      <c r="L980" s="13">
        <v>28.215</v>
      </c>
    </row>
    <row r="981" spans="1:12" ht="16.5" customHeight="1">
      <c r="A981" s="9">
        <f>ROW(상세내역[[#This Row],[순번]])-ROW(상세내역[[#Headers],[순번]])</f>
        <v>980</v>
      </c>
      <c r="B981" s="9" t="s">
        <v>732</v>
      </c>
      <c r="C981" s="32" t="s">
        <v>353</v>
      </c>
      <c r="D981" s="22" t="s">
        <v>354</v>
      </c>
      <c r="E981" s="22" t="s">
        <v>244</v>
      </c>
      <c r="F981" s="22" t="s">
        <v>245</v>
      </c>
      <c r="G981" s="23" t="s">
        <v>246</v>
      </c>
      <c r="H981" s="26">
        <v>1</v>
      </c>
      <c r="I981" s="27">
        <v>1560</v>
      </c>
      <c r="J981" s="29">
        <v>1.4999999999999999E-2</v>
      </c>
      <c r="K981" s="28">
        <v>23.4</v>
      </c>
      <c r="L981" s="13">
        <v>25.740000000000002</v>
      </c>
    </row>
    <row r="982" spans="1:12" ht="16.5" customHeight="1">
      <c r="A982" s="9">
        <f>ROW(상세내역[[#This Row],[순번]])-ROW(상세내역[[#Headers],[순번]])</f>
        <v>981</v>
      </c>
      <c r="B982" s="9" t="s">
        <v>732</v>
      </c>
      <c r="C982" s="32" t="s">
        <v>353</v>
      </c>
      <c r="D982" s="22" t="s">
        <v>354</v>
      </c>
      <c r="E982" s="22" t="s">
        <v>72</v>
      </c>
      <c r="F982" s="22" t="s">
        <v>73</v>
      </c>
      <c r="G982" s="23" t="s">
        <v>74</v>
      </c>
      <c r="H982" s="26">
        <v>5</v>
      </c>
      <c r="I982" s="27">
        <v>43300</v>
      </c>
      <c r="J982" s="29">
        <v>1.4999999999999999E-2</v>
      </c>
      <c r="K982" s="28">
        <v>649.5</v>
      </c>
      <c r="L982" s="13">
        <v>714.45</v>
      </c>
    </row>
    <row r="983" spans="1:12" ht="16.5" customHeight="1">
      <c r="A983" s="9">
        <f>ROW(상세내역[[#This Row],[순번]])-ROW(상세내역[[#Headers],[순번]])</f>
        <v>982</v>
      </c>
      <c r="B983" s="9" t="s">
        <v>732</v>
      </c>
      <c r="C983" s="32" t="s">
        <v>353</v>
      </c>
      <c r="D983" s="22" t="s">
        <v>354</v>
      </c>
      <c r="E983" s="22" t="s">
        <v>400</v>
      </c>
      <c r="F983" s="22" t="s">
        <v>401</v>
      </c>
      <c r="G983" s="23" t="s">
        <v>402</v>
      </c>
      <c r="H983" s="26">
        <v>5</v>
      </c>
      <c r="I983" s="27">
        <v>322300</v>
      </c>
      <c r="J983" s="29">
        <v>1.4999999999999999E-2</v>
      </c>
      <c r="K983" s="28">
        <v>4834.5</v>
      </c>
      <c r="L983" s="13">
        <v>5317.9500000000007</v>
      </c>
    </row>
    <row r="984" spans="1:12" ht="16.5" customHeight="1">
      <c r="A984" s="9">
        <f>ROW(상세내역[[#This Row],[순번]])-ROW(상세내역[[#Headers],[순번]])</f>
        <v>983</v>
      </c>
      <c r="B984" s="9" t="s">
        <v>732</v>
      </c>
      <c r="C984" s="32" t="s">
        <v>353</v>
      </c>
      <c r="D984" s="22" t="s">
        <v>354</v>
      </c>
      <c r="E984" s="22" t="s">
        <v>253</v>
      </c>
      <c r="F984" s="22" t="s">
        <v>254</v>
      </c>
      <c r="G984" s="23" t="s">
        <v>255</v>
      </c>
      <c r="H984" s="26">
        <v>46</v>
      </c>
      <c r="I984" s="27">
        <v>73600</v>
      </c>
      <c r="J984" s="29">
        <v>1.4999999999999999E-2</v>
      </c>
      <c r="K984" s="28">
        <v>1104</v>
      </c>
      <c r="L984" s="13">
        <v>1214.4000000000001</v>
      </c>
    </row>
    <row r="985" spans="1:12" ht="16.5" customHeight="1">
      <c r="A985" s="9">
        <f>ROW(상세내역[[#This Row],[순번]])-ROW(상세내역[[#Headers],[순번]])</f>
        <v>984</v>
      </c>
      <c r="B985" s="9" t="s">
        <v>732</v>
      </c>
      <c r="C985" s="32" t="s">
        <v>353</v>
      </c>
      <c r="D985" s="22" t="s">
        <v>354</v>
      </c>
      <c r="E985" s="22" t="s">
        <v>256</v>
      </c>
      <c r="F985" s="22" t="s">
        <v>257</v>
      </c>
      <c r="G985" s="23" t="s">
        <v>258</v>
      </c>
      <c r="H985" s="26">
        <v>46</v>
      </c>
      <c r="I985" s="27">
        <v>299000</v>
      </c>
      <c r="J985" s="29">
        <v>1.4999999999999999E-2</v>
      </c>
      <c r="K985" s="28">
        <v>4485</v>
      </c>
      <c r="L985" s="13">
        <v>4933.5</v>
      </c>
    </row>
    <row r="986" spans="1:12" ht="16.5" customHeight="1">
      <c r="A986" s="9">
        <f>ROW(상세내역[[#This Row],[순번]])-ROW(상세내역[[#Headers],[순번]])</f>
        <v>985</v>
      </c>
      <c r="B986" s="9" t="s">
        <v>732</v>
      </c>
      <c r="C986" s="32" t="s">
        <v>353</v>
      </c>
      <c r="D986" s="22" t="s">
        <v>354</v>
      </c>
      <c r="E986" s="22" t="s">
        <v>277</v>
      </c>
      <c r="F986" s="22" t="s">
        <v>278</v>
      </c>
      <c r="G986" s="23" t="s">
        <v>279</v>
      </c>
      <c r="H986" s="26">
        <v>1</v>
      </c>
      <c r="I986" s="27">
        <v>1350</v>
      </c>
      <c r="J986" s="29">
        <v>1.4999999999999999E-2</v>
      </c>
      <c r="K986" s="28">
        <v>20.25</v>
      </c>
      <c r="L986" s="13">
        <v>22.275000000000002</v>
      </c>
    </row>
    <row r="987" spans="1:12" ht="16.5" customHeight="1">
      <c r="A987" s="9">
        <f>ROW(상세내역[[#This Row],[순번]])-ROW(상세내역[[#Headers],[순번]])</f>
        <v>986</v>
      </c>
      <c r="B987" s="9" t="s">
        <v>732</v>
      </c>
      <c r="C987" s="32" t="s">
        <v>353</v>
      </c>
      <c r="D987" s="22" t="s">
        <v>354</v>
      </c>
      <c r="E987" s="22" t="s">
        <v>345</v>
      </c>
      <c r="F987" s="22" t="s">
        <v>346</v>
      </c>
      <c r="G987" s="23" t="s">
        <v>585</v>
      </c>
      <c r="H987" s="26">
        <v>1</v>
      </c>
      <c r="I987" s="27">
        <v>14130</v>
      </c>
      <c r="J987" s="29">
        <v>1.4999999999999999E-2</v>
      </c>
      <c r="K987" s="28">
        <v>211.95</v>
      </c>
      <c r="L987" s="13">
        <v>233.14500000000001</v>
      </c>
    </row>
    <row r="988" spans="1:12" ht="16.5" customHeight="1">
      <c r="A988" s="9">
        <f>ROW(상세내역[[#This Row],[순번]])-ROW(상세내역[[#Headers],[순번]])</f>
        <v>987</v>
      </c>
      <c r="B988" s="9" t="s">
        <v>732</v>
      </c>
      <c r="C988" s="32" t="s">
        <v>353</v>
      </c>
      <c r="D988" s="22" t="s">
        <v>354</v>
      </c>
      <c r="E988" s="22" t="s">
        <v>81</v>
      </c>
      <c r="F988" s="22" t="s">
        <v>82</v>
      </c>
      <c r="G988" s="23" t="s">
        <v>83</v>
      </c>
      <c r="H988" s="26">
        <v>1</v>
      </c>
      <c r="I988" s="27">
        <v>14130</v>
      </c>
      <c r="J988" s="29">
        <v>1.4999999999999999E-2</v>
      </c>
      <c r="K988" s="28">
        <v>211.95</v>
      </c>
      <c r="L988" s="13">
        <v>233.14500000000001</v>
      </c>
    </row>
    <row r="989" spans="1:12" ht="16.5" customHeight="1">
      <c r="A989" s="9">
        <f>ROW(상세내역[[#This Row],[순번]])-ROW(상세내역[[#Headers],[순번]])</f>
        <v>988</v>
      </c>
      <c r="B989" s="9" t="s">
        <v>732</v>
      </c>
      <c r="C989" s="32" t="s">
        <v>353</v>
      </c>
      <c r="D989" s="22" t="s">
        <v>354</v>
      </c>
      <c r="E989" s="22" t="s">
        <v>282</v>
      </c>
      <c r="F989" s="22" t="s">
        <v>283</v>
      </c>
      <c r="G989" s="23" t="s">
        <v>284</v>
      </c>
      <c r="H989" s="26">
        <v>54</v>
      </c>
      <c r="I989" s="27">
        <v>616140</v>
      </c>
      <c r="J989" s="29">
        <v>1.4999999999999999E-2</v>
      </c>
      <c r="K989" s="28">
        <v>9242.1</v>
      </c>
      <c r="L989" s="13">
        <v>10166.310000000001</v>
      </c>
    </row>
    <row r="990" spans="1:12" ht="16.5" customHeight="1">
      <c r="A990" s="9">
        <f>ROW(상세내역[[#This Row],[순번]])-ROW(상세내역[[#Headers],[순번]])</f>
        <v>989</v>
      </c>
      <c r="B990" s="9" t="s">
        <v>732</v>
      </c>
      <c r="C990" s="32" t="s">
        <v>353</v>
      </c>
      <c r="D990" s="22" t="s">
        <v>354</v>
      </c>
      <c r="E990" s="22" t="s">
        <v>285</v>
      </c>
      <c r="F990" s="22" t="s">
        <v>286</v>
      </c>
      <c r="G990" s="23" t="s">
        <v>287</v>
      </c>
      <c r="H990" s="26">
        <v>54</v>
      </c>
      <c r="I990" s="27">
        <v>616140</v>
      </c>
      <c r="J990" s="29">
        <v>1.4999999999999999E-2</v>
      </c>
      <c r="K990" s="28">
        <v>9242.1</v>
      </c>
      <c r="L990" s="13">
        <v>10166.310000000001</v>
      </c>
    </row>
    <row r="991" spans="1:12" ht="16.5" customHeight="1">
      <c r="A991" s="9">
        <f>ROW(상세내역[[#This Row],[순번]])-ROW(상세내역[[#Headers],[순번]])</f>
        <v>990</v>
      </c>
      <c r="B991" s="9" t="s">
        <v>732</v>
      </c>
      <c r="C991" s="32" t="s">
        <v>353</v>
      </c>
      <c r="D991" s="22" t="s">
        <v>354</v>
      </c>
      <c r="E991" s="22" t="s">
        <v>347</v>
      </c>
      <c r="F991" s="22" t="s">
        <v>348</v>
      </c>
      <c r="G991" s="23" t="s">
        <v>349</v>
      </c>
      <c r="H991" s="26">
        <v>1</v>
      </c>
      <c r="I991" s="27">
        <v>16680</v>
      </c>
      <c r="J991" s="29">
        <v>1.4999999999999999E-2</v>
      </c>
      <c r="K991" s="28">
        <v>250.2</v>
      </c>
      <c r="L991" s="13">
        <v>275.22000000000003</v>
      </c>
    </row>
    <row r="992" spans="1:12" ht="16.5" customHeight="1">
      <c r="A992" s="9">
        <f>ROW(상세내역[[#This Row],[순번]])-ROW(상세내역[[#Headers],[순번]])</f>
        <v>991</v>
      </c>
      <c r="B992" s="9" t="s">
        <v>732</v>
      </c>
      <c r="C992" s="32" t="s">
        <v>353</v>
      </c>
      <c r="D992" s="22" t="s">
        <v>354</v>
      </c>
      <c r="E992" s="22" t="s">
        <v>288</v>
      </c>
      <c r="F992" s="22" t="s">
        <v>289</v>
      </c>
      <c r="G992" s="23" t="s">
        <v>290</v>
      </c>
      <c r="H992" s="26">
        <v>54</v>
      </c>
      <c r="I992" s="27">
        <v>855900</v>
      </c>
      <c r="J992" s="29">
        <v>1.4999999999999999E-2</v>
      </c>
      <c r="K992" s="28">
        <v>12838.5</v>
      </c>
      <c r="L992" s="13">
        <v>14122.35</v>
      </c>
    </row>
    <row r="993" spans="1:12" ht="16.5" customHeight="1">
      <c r="A993" s="9">
        <f>ROW(상세내역[[#This Row],[순번]])-ROW(상세내역[[#Headers],[순번]])</f>
        <v>992</v>
      </c>
      <c r="B993" s="9" t="s">
        <v>732</v>
      </c>
      <c r="C993" s="32" t="s">
        <v>353</v>
      </c>
      <c r="D993" s="22" t="s">
        <v>354</v>
      </c>
      <c r="E993" s="22" t="s">
        <v>350</v>
      </c>
      <c r="F993" s="22" t="s">
        <v>351</v>
      </c>
      <c r="G993" s="23" t="s">
        <v>352</v>
      </c>
      <c r="H993" s="26">
        <v>27</v>
      </c>
      <c r="I993" s="27">
        <v>304560</v>
      </c>
      <c r="J993" s="29">
        <v>1.4999999999999999E-2</v>
      </c>
      <c r="K993" s="28">
        <v>4568.3999999999996</v>
      </c>
      <c r="L993" s="13">
        <v>5025.24</v>
      </c>
    </row>
    <row r="994" spans="1:12" ht="16.5" customHeight="1">
      <c r="A994" s="9">
        <f>ROW(상세내역[[#This Row],[순번]])-ROW(상세내역[[#Headers],[순번]])</f>
        <v>993</v>
      </c>
      <c r="B994" s="9" t="s">
        <v>732</v>
      </c>
      <c r="C994" s="32" t="s">
        <v>353</v>
      </c>
      <c r="D994" s="22" t="s">
        <v>354</v>
      </c>
      <c r="E994" s="22" t="s">
        <v>85</v>
      </c>
      <c r="F994" s="22" t="s">
        <v>86</v>
      </c>
      <c r="G994" s="23" t="s">
        <v>87</v>
      </c>
      <c r="H994" s="26">
        <v>21</v>
      </c>
      <c r="I994" s="27">
        <v>297360</v>
      </c>
      <c r="J994" s="29">
        <v>1.4999999999999999E-2</v>
      </c>
      <c r="K994" s="28">
        <v>4460.3999999999996</v>
      </c>
      <c r="L994" s="13">
        <v>4906.4399999999996</v>
      </c>
    </row>
    <row r="995" spans="1:12" ht="16.5" customHeight="1">
      <c r="A995" s="9">
        <f>ROW(상세내역[[#This Row],[순번]])-ROW(상세내역[[#Headers],[순번]])</f>
        <v>994</v>
      </c>
      <c r="B995" s="9" t="s">
        <v>732</v>
      </c>
      <c r="C995" s="32" t="s">
        <v>353</v>
      </c>
      <c r="D995" s="22" t="s">
        <v>354</v>
      </c>
      <c r="E995" s="22" t="s">
        <v>91</v>
      </c>
      <c r="F995" s="22" t="s">
        <v>92</v>
      </c>
      <c r="G995" s="23" t="s">
        <v>93</v>
      </c>
      <c r="H995" s="26">
        <v>32</v>
      </c>
      <c r="I995" s="27">
        <v>361920</v>
      </c>
      <c r="J995" s="29">
        <v>1.4999999999999999E-2</v>
      </c>
      <c r="K995" s="28">
        <v>5428.8</v>
      </c>
      <c r="L995" s="13">
        <v>5971.68</v>
      </c>
    </row>
    <row r="996" spans="1:12" ht="16.5" customHeight="1">
      <c r="A996" s="9">
        <f>ROW(상세내역[[#This Row],[순번]])-ROW(상세내역[[#Headers],[순번]])</f>
        <v>995</v>
      </c>
      <c r="B996" s="9" t="s">
        <v>732</v>
      </c>
      <c r="C996" s="32" t="s">
        <v>353</v>
      </c>
      <c r="D996" s="22" t="s">
        <v>354</v>
      </c>
      <c r="E996" s="22" t="s">
        <v>365</v>
      </c>
      <c r="F996" s="22" t="s">
        <v>366</v>
      </c>
      <c r="G996" s="23" t="s">
        <v>367</v>
      </c>
      <c r="H996" s="26">
        <v>27</v>
      </c>
      <c r="I996" s="27">
        <v>305370</v>
      </c>
      <c r="J996" s="29">
        <v>1.4999999999999999E-2</v>
      </c>
      <c r="K996" s="28">
        <v>4580.55</v>
      </c>
      <c r="L996" s="13">
        <v>5038.6050000000005</v>
      </c>
    </row>
    <row r="997" spans="1:12" ht="16.5" customHeight="1">
      <c r="A997" s="9">
        <f>ROW(상세내역[[#This Row],[순번]])-ROW(상세내역[[#Headers],[순번]])</f>
        <v>996</v>
      </c>
      <c r="B997" s="9" t="s">
        <v>732</v>
      </c>
      <c r="C997" s="32" t="s">
        <v>353</v>
      </c>
      <c r="D997" s="22" t="s">
        <v>354</v>
      </c>
      <c r="E997" s="22" t="s">
        <v>94</v>
      </c>
      <c r="F997" s="22" t="s">
        <v>95</v>
      </c>
      <c r="G997" s="23" t="s">
        <v>96</v>
      </c>
      <c r="H997" s="26">
        <v>32</v>
      </c>
      <c r="I997" s="27">
        <v>424960</v>
      </c>
      <c r="J997" s="29">
        <v>1.4999999999999999E-2</v>
      </c>
      <c r="K997" s="28">
        <v>6374.4</v>
      </c>
      <c r="L997" s="13">
        <v>7011.84</v>
      </c>
    </row>
    <row r="998" spans="1:12" ht="16.5" customHeight="1">
      <c r="A998" s="9">
        <f>ROW(상세내역[[#This Row],[순번]])-ROW(상세내역[[#Headers],[순번]])</f>
        <v>997</v>
      </c>
      <c r="B998" s="9" t="s">
        <v>732</v>
      </c>
      <c r="C998" s="32" t="s">
        <v>353</v>
      </c>
      <c r="D998" s="22" t="s">
        <v>354</v>
      </c>
      <c r="E998" s="22" t="s">
        <v>368</v>
      </c>
      <c r="F998" s="22" t="s">
        <v>369</v>
      </c>
      <c r="G998" s="23" t="s">
        <v>370</v>
      </c>
      <c r="H998" s="26">
        <v>27</v>
      </c>
      <c r="I998" s="27">
        <v>358560</v>
      </c>
      <c r="J998" s="29">
        <v>1.4999999999999999E-2</v>
      </c>
      <c r="K998" s="28">
        <v>5378.4</v>
      </c>
      <c r="L998" s="13">
        <v>5916.24</v>
      </c>
    </row>
    <row r="999" spans="1:12" ht="16.5" customHeight="1">
      <c r="A999" s="9">
        <f>ROW(상세내역[[#This Row],[순번]])-ROW(상세내역[[#Headers],[순번]])</f>
        <v>998</v>
      </c>
      <c r="B999" s="9" t="s">
        <v>732</v>
      </c>
      <c r="C999" s="32" t="s">
        <v>353</v>
      </c>
      <c r="D999" s="22" t="s">
        <v>354</v>
      </c>
      <c r="E999" s="22" t="s">
        <v>97</v>
      </c>
      <c r="F999" s="22" t="s">
        <v>98</v>
      </c>
      <c r="G999" s="23" t="s">
        <v>99</v>
      </c>
      <c r="H999" s="26">
        <v>27</v>
      </c>
      <c r="I999" s="27">
        <v>358560</v>
      </c>
      <c r="J999" s="29">
        <v>1.4999999999999999E-2</v>
      </c>
      <c r="K999" s="28">
        <v>5378.4</v>
      </c>
      <c r="L999" s="13">
        <v>5916.24</v>
      </c>
    </row>
    <row r="1000" spans="1:12" ht="16.5" customHeight="1">
      <c r="A1000" s="9">
        <f>ROW(상세내역[[#This Row],[순번]])-ROW(상세내역[[#Headers],[순번]])</f>
        <v>999</v>
      </c>
      <c r="B1000" s="9" t="s">
        <v>732</v>
      </c>
      <c r="C1000" s="32" t="s">
        <v>353</v>
      </c>
      <c r="D1000" s="22" t="s">
        <v>354</v>
      </c>
      <c r="E1000" s="22" t="s">
        <v>371</v>
      </c>
      <c r="F1000" s="22" t="s">
        <v>372</v>
      </c>
      <c r="G1000" s="23" t="s">
        <v>373</v>
      </c>
      <c r="H1000" s="26">
        <v>5</v>
      </c>
      <c r="I1000" s="27">
        <v>63250</v>
      </c>
      <c r="J1000" s="29">
        <v>1.4999999999999999E-2</v>
      </c>
      <c r="K1000" s="28">
        <v>948.75</v>
      </c>
      <c r="L1000" s="13">
        <v>1043.625</v>
      </c>
    </row>
    <row r="1001" spans="1:12" ht="16.5" customHeight="1">
      <c r="A1001" s="9">
        <f>ROW(상세내역[[#This Row],[순번]])-ROW(상세내역[[#Headers],[순번]])</f>
        <v>1000</v>
      </c>
      <c r="B1001" s="9" t="s">
        <v>732</v>
      </c>
      <c r="C1001" s="32" t="s">
        <v>353</v>
      </c>
      <c r="D1001" s="22" t="s">
        <v>354</v>
      </c>
      <c r="E1001" s="22" t="s">
        <v>395</v>
      </c>
      <c r="F1001" s="22" t="s">
        <v>396</v>
      </c>
      <c r="G1001" s="23" t="s">
        <v>397</v>
      </c>
      <c r="H1001" s="26">
        <v>1</v>
      </c>
      <c r="I1001" s="27">
        <v>58050</v>
      </c>
      <c r="J1001" s="29">
        <v>1.4999999999999999E-2</v>
      </c>
      <c r="K1001" s="28">
        <v>870.75</v>
      </c>
      <c r="L1001" s="13">
        <v>957.82500000000005</v>
      </c>
    </row>
    <row r="1002" spans="1:12" ht="16.5" customHeight="1">
      <c r="A1002" s="9">
        <f>ROW(상세내역[[#This Row],[순번]])-ROW(상세내역[[#Headers],[순번]])</f>
        <v>1001</v>
      </c>
      <c r="B1002" s="9" t="s">
        <v>732</v>
      </c>
      <c r="C1002" s="32" t="s">
        <v>353</v>
      </c>
      <c r="D1002" s="22" t="s">
        <v>354</v>
      </c>
      <c r="E1002" s="22" t="s">
        <v>374</v>
      </c>
      <c r="F1002" s="22" t="s">
        <v>375</v>
      </c>
      <c r="G1002" s="23" t="s">
        <v>376</v>
      </c>
      <c r="H1002" s="26">
        <v>15</v>
      </c>
      <c r="I1002" s="27">
        <v>748200</v>
      </c>
      <c r="J1002" s="29">
        <v>1.4999999999999999E-2</v>
      </c>
      <c r="K1002" s="28">
        <v>11223</v>
      </c>
      <c r="L1002" s="13">
        <v>12345.300000000001</v>
      </c>
    </row>
    <row r="1003" spans="1:12" ht="16.5" customHeight="1">
      <c r="A1003" s="9">
        <f>ROW(상세내역[[#This Row],[순번]])-ROW(상세내역[[#Headers],[순번]])</f>
        <v>1002</v>
      </c>
      <c r="B1003" s="9" t="s">
        <v>732</v>
      </c>
      <c r="C1003" s="32" t="s">
        <v>353</v>
      </c>
      <c r="D1003" s="22" t="s">
        <v>354</v>
      </c>
      <c r="E1003" s="22" t="s">
        <v>100</v>
      </c>
      <c r="F1003" s="22" t="s">
        <v>101</v>
      </c>
      <c r="G1003" s="23" t="s">
        <v>102</v>
      </c>
      <c r="H1003" s="26">
        <v>5</v>
      </c>
      <c r="I1003" s="27">
        <v>62750</v>
      </c>
      <c r="J1003" s="29">
        <v>1.4999999999999999E-2</v>
      </c>
      <c r="K1003" s="28">
        <v>941.25</v>
      </c>
      <c r="L1003" s="13">
        <v>1035.375</v>
      </c>
    </row>
    <row r="1004" spans="1:12" ht="16.5" customHeight="1">
      <c r="A1004" s="9">
        <f>ROW(상세내역[[#This Row],[순번]])-ROW(상세내역[[#Headers],[순번]])</f>
        <v>1003</v>
      </c>
      <c r="B1004" s="9" t="s">
        <v>732</v>
      </c>
      <c r="C1004" s="32" t="s">
        <v>353</v>
      </c>
      <c r="D1004" s="22" t="s">
        <v>354</v>
      </c>
      <c r="E1004" s="22" t="s">
        <v>106</v>
      </c>
      <c r="F1004" s="22" t="s">
        <v>107</v>
      </c>
      <c r="G1004" s="23" t="s">
        <v>108</v>
      </c>
      <c r="H1004" s="26">
        <v>5</v>
      </c>
      <c r="I1004" s="27">
        <v>79950</v>
      </c>
      <c r="J1004" s="29">
        <v>1.4999999999999999E-2</v>
      </c>
      <c r="K1004" s="28">
        <v>1199.25</v>
      </c>
      <c r="L1004" s="13">
        <v>1319.1750000000002</v>
      </c>
    </row>
    <row r="1005" spans="1:12" ht="16.5" customHeight="1">
      <c r="A1005" s="9">
        <f>ROW(상세내역[[#This Row],[순번]])-ROW(상세내역[[#Headers],[순번]])</f>
        <v>1004</v>
      </c>
      <c r="B1005" s="9" t="s">
        <v>732</v>
      </c>
      <c r="C1005" s="32" t="s">
        <v>353</v>
      </c>
      <c r="D1005" s="22" t="s">
        <v>354</v>
      </c>
      <c r="E1005" s="22" t="s">
        <v>377</v>
      </c>
      <c r="F1005" s="22" t="s">
        <v>378</v>
      </c>
      <c r="G1005" s="23" t="s">
        <v>379</v>
      </c>
      <c r="H1005" s="26">
        <v>5</v>
      </c>
      <c r="I1005" s="27">
        <v>166850</v>
      </c>
      <c r="J1005" s="29">
        <v>1.4999999999999999E-2</v>
      </c>
      <c r="K1005" s="28">
        <v>2502.75</v>
      </c>
      <c r="L1005" s="13">
        <v>2753.0250000000001</v>
      </c>
    </row>
    <row r="1006" spans="1:12" ht="16.5" customHeight="1">
      <c r="A1006" s="9">
        <f>ROW(상세내역[[#This Row],[순번]])-ROW(상세내역[[#Headers],[순번]])</f>
        <v>1005</v>
      </c>
      <c r="B1006" s="9" t="s">
        <v>732</v>
      </c>
      <c r="C1006" s="32" t="s">
        <v>353</v>
      </c>
      <c r="D1006" s="22" t="s">
        <v>354</v>
      </c>
      <c r="E1006" s="22" t="s">
        <v>109</v>
      </c>
      <c r="F1006" s="22" t="s">
        <v>110</v>
      </c>
      <c r="G1006" s="23" t="s">
        <v>111</v>
      </c>
      <c r="H1006" s="26">
        <v>60</v>
      </c>
      <c r="I1006" s="27">
        <v>654000</v>
      </c>
      <c r="J1006" s="29">
        <v>1.4999999999999999E-2</v>
      </c>
      <c r="K1006" s="28">
        <v>9810</v>
      </c>
      <c r="L1006" s="13">
        <v>10791</v>
      </c>
    </row>
    <row r="1007" spans="1:12" ht="16.5" customHeight="1">
      <c r="A1007" s="9">
        <f>ROW(상세내역[[#This Row],[순번]])-ROW(상세내역[[#Headers],[순번]])</f>
        <v>1006</v>
      </c>
      <c r="B1007" s="9" t="s">
        <v>732</v>
      </c>
      <c r="C1007" s="32" t="s">
        <v>353</v>
      </c>
      <c r="D1007" s="22" t="s">
        <v>354</v>
      </c>
      <c r="E1007" s="22" t="s">
        <v>112</v>
      </c>
      <c r="F1007" s="22" t="s">
        <v>113</v>
      </c>
      <c r="G1007" s="23" t="s">
        <v>114</v>
      </c>
      <c r="H1007" s="26">
        <v>1</v>
      </c>
      <c r="I1007" s="27">
        <v>10900</v>
      </c>
      <c r="J1007" s="29">
        <v>1.4999999999999999E-2</v>
      </c>
      <c r="K1007" s="28">
        <v>163.5</v>
      </c>
      <c r="L1007" s="13">
        <v>179.85000000000002</v>
      </c>
    </row>
    <row r="1008" spans="1:12" ht="16.5" customHeight="1">
      <c r="A1008" s="9">
        <f>ROW(상세내역[[#This Row],[순번]])-ROW(상세내역[[#Headers],[순번]])</f>
        <v>1007</v>
      </c>
      <c r="B1008" s="9" t="s">
        <v>732</v>
      </c>
      <c r="C1008" s="32" t="s">
        <v>353</v>
      </c>
      <c r="D1008" s="22" t="s">
        <v>354</v>
      </c>
      <c r="E1008" s="22" t="s">
        <v>115</v>
      </c>
      <c r="F1008" s="22" t="s">
        <v>116</v>
      </c>
      <c r="G1008" s="23" t="s">
        <v>117</v>
      </c>
      <c r="H1008" s="26">
        <v>1</v>
      </c>
      <c r="I1008" s="27">
        <v>10900</v>
      </c>
      <c r="J1008" s="29">
        <v>1.4999999999999999E-2</v>
      </c>
      <c r="K1008" s="28">
        <v>163.5</v>
      </c>
      <c r="L1008" s="13">
        <v>179.85000000000002</v>
      </c>
    </row>
    <row r="1009" spans="1:12" ht="16.5" customHeight="1">
      <c r="A1009" s="9">
        <f>ROW(상세내역[[#This Row],[순번]])-ROW(상세내역[[#Headers],[순번]])</f>
        <v>1008</v>
      </c>
      <c r="B1009" s="9" t="s">
        <v>732</v>
      </c>
      <c r="C1009" s="32" t="s">
        <v>353</v>
      </c>
      <c r="D1009" s="22" t="s">
        <v>354</v>
      </c>
      <c r="E1009" s="22" t="s">
        <v>380</v>
      </c>
      <c r="F1009" s="22" t="s">
        <v>419</v>
      </c>
      <c r="G1009" s="23" t="s">
        <v>420</v>
      </c>
      <c r="H1009" s="26">
        <v>200</v>
      </c>
      <c r="I1009" s="27">
        <v>566000</v>
      </c>
      <c r="J1009" s="29">
        <v>1.4999999999999999E-2</v>
      </c>
      <c r="K1009" s="28">
        <v>8490</v>
      </c>
      <c r="L1009" s="13">
        <v>9339</v>
      </c>
    </row>
    <row r="1010" spans="1:12" ht="16.5" customHeight="1">
      <c r="A1010" s="9">
        <f>ROW(상세내역[[#This Row],[순번]])-ROW(상세내역[[#Headers],[순번]])</f>
        <v>1009</v>
      </c>
      <c r="B1010" s="9" t="s">
        <v>732</v>
      </c>
      <c r="C1010" s="32" t="s">
        <v>353</v>
      </c>
      <c r="D1010" s="22" t="s">
        <v>354</v>
      </c>
      <c r="E1010" s="22" t="s">
        <v>127</v>
      </c>
      <c r="F1010" s="22" t="s">
        <v>128</v>
      </c>
      <c r="G1010" s="23" t="s">
        <v>129</v>
      </c>
      <c r="H1010" s="26">
        <v>120</v>
      </c>
      <c r="I1010" s="27">
        <v>2371200</v>
      </c>
      <c r="J1010" s="29">
        <v>1.4999999999999999E-2</v>
      </c>
      <c r="K1010" s="28">
        <v>35568</v>
      </c>
      <c r="L1010" s="13">
        <v>39124.800000000003</v>
      </c>
    </row>
    <row r="1011" spans="1:12" ht="16.5" customHeight="1">
      <c r="A1011" s="9">
        <f>ROW(상세내역[[#This Row],[순번]])-ROW(상세내역[[#Headers],[순번]])</f>
        <v>1010</v>
      </c>
      <c r="B1011" s="9" t="s">
        <v>732</v>
      </c>
      <c r="C1011" s="32" t="s">
        <v>353</v>
      </c>
      <c r="D1011" s="22" t="s">
        <v>354</v>
      </c>
      <c r="E1011" s="22" t="s">
        <v>383</v>
      </c>
      <c r="F1011" s="22" t="s">
        <v>384</v>
      </c>
      <c r="G1011" s="23" t="s">
        <v>385</v>
      </c>
      <c r="H1011" s="26">
        <v>3</v>
      </c>
      <c r="I1011" s="27">
        <v>56250</v>
      </c>
      <c r="J1011" s="29">
        <v>1.4999999999999999E-2</v>
      </c>
      <c r="K1011" s="28">
        <v>843.75</v>
      </c>
      <c r="L1011" s="13">
        <v>928.12500000000011</v>
      </c>
    </row>
    <row r="1012" spans="1:12" ht="16.5" customHeight="1">
      <c r="A1012" s="9">
        <f>ROW(상세내역[[#This Row],[순번]])-ROW(상세내역[[#Headers],[순번]])</f>
        <v>1011</v>
      </c>
      <c r="B1012" s="9" t="s">
        <v>732</v>
      </c>
      <c r="C1012" s="32" t="s">
        <v>353</v>
      </c>
      <c r="D1012" s="22" t="s">
        <v>354</v>
      </c>
      <c r="E1012" s="22" t="s">
        <v>386</v>
      </c>
      <c r="F1012" s="22" t="s">
        <v>387</v>
      </c>
      <c r="G1012" s="23" t="s">
        <v>388</v>
      </c>
      <c r="H1012" s="26">
        <v>21</v>
      </c>
      <c r="I1012" s="27">
        <v>393750</v>
      </c>
      <c r="J1012" s="29">
        <v>1.4999999999999999E-2</v>
      </c>
      <c r="K1012" s="28">
        <v>5906.25</v>
      </c>
      <c r="L1012" s="13">
        <v>6496.8750000000009</v>
      </c>
    </row>
    <row r="1013" spans="1:12" ht="16.5" customHeight="1">
      <c r="A1013" s="9">
        <f>ROW(상세내역[[#This Row],[순번]])-ROW(상세내역[[#Headers],[순번]])</f>
        <v>1012</v>
      </c>
      <c r="B1013" s="9" t="s">
        <v>732</v>
      </c>
      <c r="C1013" s="32" t="s">
        <v>353</v>
      </c>
      <c r="D1013" s="22" t="s">
        <v>354</v>
      </c>
      <c r="E1013" s="22" t="s">
        <v>389</v>
      </c>
      <c r="F1013" s="22" t="s">
        <v>390</v>
      </c>
      <c r="G1013" s="23" t="s">
        <v>391</v>
      </c>
      <c r="H1013" s="26">
        <v>3</v>
      </c>
      <c r="I1013" s="27">
        <v>50490</v>
      </c>
      <c r="J1013" s="29">
        <v>1.4999999999999999E-2</v>
      </c>
      <c r="K1013" s="28">
        <v>757.35</v>
      </c>
      <c r="L1013" s="13">
        <v>833.08500000000004</v>
      </c>
    </row>
    <row r="1014" spans="1:12" ht="16.5" customHeight="1">
      <c r="A1014" s="9">
        <f>ROW(상세내역[[#This Row],[순번]])-ROW(상세내역[[#Headers],[순번]])</f>
        <v>1013</v>
      </c>
      <c r="B1014" s="9" t="s">
        <v>732</v>
      </c>
      <c r="C1014" s="32" t="s">
        <v>353</v>
      </c>
      <c r="D1014" s="22" t="s">
        <v>354</v>
      </c>
      <c r="E1014" s="22" t="s">
        <v>133</v>
      </c>
      <c r="F1014" s="22" t="s">
        <v>134</v>
      </c>
      <c r="G1014" s="23" t="s">
        <v>135</v>
      </c>
      <c r="H1014" s="26">
        <v>5</v>
      </c>
      <c r="I1014" s="27">
        <v>281050</v>
      </c>
      <c r="J1014" s="29">
        <v>1.4999999999999999E-2</v>
      </c>
      <c r="K1014" s="28">
        <v>4215.75</v>
      </c>
      <c r="L1014" s="13">
        <v>4637.3250000000007</v>
      </c>
    </row>
    <row r="1015" spans="1:12" ht="16.5" customHeight="1">
      <c r="A1015" s="9">
        <f>ROW(상세내역[[#This Row],[순번]])-ROW(상세내역[[#Headers],[순번]])</f>
        <v>1014</v>
      </c>
      <c r="B1015" s="9" t="s">
        <v>732</v>
      </c>
      <c r="C1015" s="32" t="s">
        <v>353</v>
      </c>
      <c r="D1015" s="22" t="s">
        <v>354</v>
      </c>
      <c r="E1015" s="22" t="s">
        <v>392</v>
      </c>
      <c r="F1015" s="22" t="s">
        <v>393</v>
      </c>
      <c r="G1015" s="23" t="s">
        <v>394</v>
      </c>
      <c r="H1015" s="26">
        <v>220</v>
      </c>
      <c r="I1015" s="27">
        <v>18484400</v>
      </c>
      <c r="J1015" s="29">
        <v>1.4999999999999999E-2</v>
      </c>
      <c r="K1015" s="28">
        <v>277266</v>
      </c>
      <c r="L1015" s="13">
        <v>304992.60000000003</v>
      </c>
    </row>
    <row r="1016" spans="1:12" ht="16.5" customHeight="1">
      <c r="A1016" s="9">
        <f>ROW(상세내역[[#This Row],[순번]])-ROW(상세내역[[#Headers],[순번]])</f>
        <v>1015</v>
      </c>
      <c r="B1016" s="9" t="s">
        <v>732</v>
      </c>
      <c r="C1016" s="32" t="s">
        <v>353</v>
      </c>
      <c r="D1016" s="22" t="s">
        <v>354</v>
      </c>
      <c r="E1016" s="22" t="s">
        <v>145</v>
      </c>
      <c r="F1016" s="22" t="s">
        <v>146</v>
      </c>
      <c r="G1016" s="23" t="s">
        <v>147</v>
      </c>
      <c r="H1016" s="26">
        <v>1</v>
      </c>
      <c r="I1016" s="27">
        <v>1950</v>
      </c>
      <c r="J1016" s="29">
        <v>1.4999999999999999E-2</v>
      </c>
      <c r="K1016" s="28">
        <v>29.25</v>
      </c>
      <c r="L1016" s="13">
        <v>32.175000000000004</v>
      </c>
    </row>
    <row r="1017" spans="1:12" ht="16.5" customHeight="1">
      <c r="A1017" s="9">
        <f>ROW(상세내역[[#This Row],[순번]])-ROW(상세내역[[#Headers],[순번]])</f>
        <v>1016</v>
      </c>
      <c r="B1017" s="9" t="s">
        <v>732</v>
      </c>
      <c r="C1017" s="32" t="s">
        <v>353</v>
      </c>
      <c r="D1017" s="22" t="s">
        <v>354</v>
      </c>
      <c r="E1017" s="22" t="s">
        <v>303</v>
      </c>
      <c r="F1017" s="22" t="s">
        <v>304</v>
      </c>
      <c r="G1017" s="23" t="s">
        <v>305</v>
      </c>
      <c r="H1017" s="26">
        <v>2</v>
      </c>
      <c r="I1017" s="27">
        <v>5500</v>
      </c>
      <c r="J1017" s="29">
        <v>1.4999999999999999E-2</v>
      </c>
      <c r="K1017" s="28">
        <v>82.5</v>
      </c>
      <c r="L1017" s="13">
        <v>90.750000000000014</v>
      </c>
    </row>
    <row r="1018" spans="1:12" ht="16.5" customHeight="1">
      <c r="A1018" s="9">
        <f>ROW(상세내역[[#This Row],[순번]])-ROW(상세내역[[#Headers],[순번]])</f>
        <v>1017</v>
      </c>
      <c r="B1018" s="9" t="s">
        <v>732</v>
      </c>
      <c r="C1018" s="32" t="s">
        <v>353</v>
      </c>
      <c r="D1018" s="22" t="s">
        <v>354</v>
      </c>
      <c r="E1018" s="22" t="s">
        <v>306</v>
      </c>
      <c r="F1018" s="22" t="s">
        <v>307</v>
      </c>
      <c r="G1018" s="23" t="s">
        <v>308</v>
      </c>
      <c r="H1018" s="26">
        <v>3</v>
      </c>
      <c r="I1018" s="27">
        <v>10830</v>
      </c>
      <c r="J1018" s="29">
        <v>1.4999999999999999E-2</v>
      </c>
      <c r="K1018" s="28">
        <v>162.44999999999999</v>
      </c>
      <c r="L1018" s="13">
        <v>178.69499999999999</v>
      </c>
    </row>
    <row r="1019" spans="1:12" ht="16.5" customHeight="1">
      <c r="A1019" s="9">
        <f>ROW(상세내역[[#This Row],[순번]])-ROW(상세내역[[#Headers],[순번]])</f>
        <v>1018</v>
      </c>
      <c r="B1019" s="9" t="s">
        <v>732</v>
      </c>
      <c r="C1019" s="32" t="s">
        <v>353</v>
      </c>
      <c r="D1019" s="22" t="s">
        <v>354</v>
      </c>
      <c r="E1019" s="22" t="s">
        <v>148</v>
      </c>
      <c r="F1019" s="22" t="s">
        <v>149</v>
      </c>
      <c r="G1019" s="23" t="s">
        <v>150</v>
      </c>
      <c r="H1019" s="26">
        <v>22</v>
      </c>
      <c r="I1019" s="27">
        <v>349800</v>
      </c>
      <c r="J1019" s="29">
        <v>1.4999999999999999E-2</v>
      </c>
      <c r="K1019" s="28">
        <v>5247</v>
      </c>
      <c r="L1019" s="13">
        <v>5771.7000000000007</v>
      </c>
    </row>
    <row r="1020" spans="1:12" ht="16.5" customHeight="1">
      <c r="A1020" s="9">
        <f>ROW(상세내역[[#This Row],[순번]])-ROW(상세내역[[#Headers],[순번]])</f>
        <v>1019</v>
      </c>
      <c r="B1020" s="9" t="s">
        <v>732</v>
      </c>
      <c r="C1020" s="32" t="s">
        <v>353</v>
      </c>
      <c r="D1020" s="22" t="s">
        <v>354</v>
      </c>
      <c r="E1020" s="22" t="s">
        <v>157</v>
      </c>
      <c r="F1020" s="22" t="s">
        <v>158</v>
      </c>
      <c r="G1020" s="23" t="s">
        <v>159</v>
      </c>
      <c r="H1020" s="26">
        <v>20</v>
      </c>
      <c r="I1020" s="27">
        <v>311400</v>
      </c>
      <c r="J1020" s="29">
        <v>1.4999999999999999E-2</v>
      </c>
      <c r="K1020" s="28">
        <v>4671</v>
      </c>
      <c r="L1020" s="13">
        <v>5138.1000000000004</v>
      </c>
    </row>
    <row r="1021" spans="1:12" ht="16.5" customHeight="1">
      <c r="A1021" s="9">
        <f>ROW(상세내역[[#This Row],[순번]])-ROW(상세내역[[#Headers],[순번]])</f>
        <v>1020</v>
      </c>
      <c r="B1021" s="9" t="s">
        <v>732</v>
      </c>
      <c r="C1021" s="32" t="s">
        <v>353</v>
      </c>
      <c r="D1021" s="22" t="s">
        <v>354</v>
      </c>
      <c r="E1021" s="22" t="s">
        <v>426</v>
      </c>
      <c r="F1021" s="22" t="s">
        <v>427</v>
      </c>
      <c r="G1021" s="23" t="s">
        <v>428</v>
      </c>
      <c r="H1021" s="26">
        <v>1</v>
      </c>
      <c r="I1021" s="27">
        <v>11190</v>
      </c>
      <c r="J1021" s="29">
        <v>1.4999999999999999E-2</v>
      </c>
      <c r="K1021" s="28">
        <v>167.85</v>
      </c>
      <c r="L1021" s="13">
        <v>184.63500000000002</v>
      </c>
    </row>
    <row r="1022" spans="1:12" ht="16.5" customHeight="1">
      <c r="A1022" s="9">
        <f>ROW(상세내역[[#This Row],[순번]])-ROW(상세내역[[#Headers],[순번]])</f>
        <v>1021</v>
      </c>
      <c r="B1022" s="9" t="s">
        <v>732</v>
      </c>
      <c r="C1022" s="32" t="s">
        <v>511</v>
      </c>
      <c r="D1022" s="22" t="s">
        <v>512</v>
      </c>
      <c r="E1022" s="22" t="s">
        <v>166</v>
      </c>
      <c r="F1022" s="22" t="s">
        <v>169</v>
      </c>
      <c r="G1022" s="23" t="s">
        <v>170</v>
      </c>
      <c r="H1022" s="26">
        <v>22</v>
      </c>
      <c r="I1022" s="27">
        <v>0</v>
      </c>
      <c r="J1022" s="29">
        <v>1.4999999999999999E-2</v>
      </c>
      <c r="K1022" s="28">
        <v>0</v>
      </c>
      <c r="L1022" s="13">
        <v>0</v>
      </c>
    </row>
    <row r="1023" spans="1:12" ht="16.5" customHeight="1">
      <c r="A1023" s="9">
        <f>ROW(상세내역[[#This Row],[순번]])-ROW(상세내역[[#Headers],[순번]])</f>
        <v>1022</v>
      </c>
      <c r="B1023" s="9" t="s">
        <v>732</v>
      </c>
      <c r="C1023" s="32" t="s">
        <v>511</v>
      </c>
      <c r="D1023" s="22" t="s">
        <v>512</v>
      </c>
      <c r="E1023" s="22" t="s">
        <v>166</v>
      </c>
      <c r="F1023" s="22" t="s">
        <v>171</v>
      </c>
      <c r="G1023" s="23" t="s">
        <v>172</v>
      </c>
      <c r="H1023" s="26">
        <v>22</v>
      </c>
      <c r="I1023" s="27">
        <v>0</v>
      </c>
      <c r="J1023" s="29">
        <v>1.4999999999999999E-2</v>
      </c>
      <c r="K1023" s="28">
        <v>0</v>
      </c>
      <c r="L1023" s="13">
        <v>0</v>
      </c>
    </row>
    <row r="1024" spans="1:12" ht="16.5" customHeight="1">
      <c r="A1024" s="9">
        <f>ROW(상세내역[[#This Row],[순번]])-ROW(상세내역[[#Headers],[순번]])</f>
        <v>1023</v>
      </c>
      <c r="B1024" s="9" t="s">
        <v>732</v>
      </c>
      <c r="C1024" s="32" t="s">
        <v>511</v>
      </c>
      <c r="D1024" s="22" t="s">
        <v>512</v>
      </c>
      <c r="E1024" s="22" t="s">
        <v>166</v>
      </c>
      <c r="F1024" s="22" t="s">
        <v>173</v>
      </c>
      <c r="G1024" s="23" t="s">
        <v>174</v>
      </c>
      <c r="H1024" s="26">
        <v>22</v>
      </c>
      <c r="I1024" s="27">
        <v>0</v>
      </c>
      <c r="J1024" s="29">
        <v>1.4999999999999999E-2</v>
      </c>
      <c r="K1024" s="28">
        <v>0</v>
      </c>
      <c r="L1024" s="13">
        <v>0</v>
      </c>
    </row>
    <row r="1025" spans="1:12" ht="16.5" customHeight="1">
      <c r="A1025" s="9">
        <f>ROW(상세내역[[#This Row],[순번]])-ROW(상세내역[[#Headers],[순번]])</f>
        <v>1024</v>
      </c>
      <c r="B1025" s="9" t="s">
        <v>732</v>
      </c>
      <c r="C1025" s="32" t="s">
        <v>511</v>
      </c>
      <c r="D1025" s="22" t="s">
        <v>512</v>
      </c>
      <c r="E1025" s="22" t="s">
        <v>177</v>
      </c>
      <c r="F1025" s="22" t="s">
        <v>178</v>
      </c>
      <c r="G1025" s="23" t="s">
        <v>179</v>
      </c>
      <c r="H1025" s="26">
        <v>23</v>
      </c>
      <c r="I1025" s="27">
        <v>24380</v>
      </c>
      <c r="J1025" s="29">
        <v>1.4999999999999999E-2</v>
      </c>
      <c r="K1025" s="28">
        <v>365.7</v>
      </c>
      <c r="L1025" s="13">
        <v>402.27000000000004</v>
      </c>
    </row>
    <row r="1026" spans="1:12" ht="16.5" customHeight="1">
      <c r="A1026" s="9">
        <f>ROW(상세내역[[#This Row],[순번]])-ROW(상세내역[[#Headers],[순번]])</f>
        <v>1025</v>
      </c>
      <c r="B1026" s="9" t="s">
        <v>732</v>
      </c>
      <c r="C1026" s="32" t="s">
        <v>511</v>
      </c>
      <c r="D1026" s="22" t="s">
        <v>512</v>
      </c>
      <c r="E1026" s="22" t="s">
        <v>183</v>
      </c>
      <c r="F1026" s="22" t="s">
        <v>184</v>
      </c>
      <c r="G1026" s="23" t="s">
        <v>185</v>
      </c>
      <c r="H1026" s="26">
        <v>23</v>
      </c>
      <c r="I1026" s="27">
        <v>24380</v>
      </c>
      <c r="J1026" s="29">
        <v>1.4999999999999999E-2</v>
      </c>
      <c r="K1026" s="28">
        <v>365.7</v>
      </c>
      <c r="L1026" s="13">
        <v>402.27000000000004</v>
      </c>
    </row>
    <row r="1027" spans="1:12" ht="16.5" customHeight="1">
      <c r="A1027" s="9">
        <f>ROW(상세내역[[#This Row],[순번]])-ROW(상세내역[[#Headers],[순번]])</f>
        <v>1026</v>
      </c>
      <c r="B1027" s="9" t="s">
        <v>732</v>
      </c>
      <c r="C1027" s="32" t="s">
        <v>511</v>
      </c>
      <c r="D1027" s="22" t="s">
        <v>512</v>
      </c>
      <c r="E1027" s="22" t="s">
        <v>186</v>
      </c>
      <c r="F1027" s="22" t="s">
        <v>187</v>
      </c>
      <c r="G1027" s="23" t="s">
        <v>188</v>
      </c>
      <c r="H1027" s="26">
        <v>23</v>
      </c>
      <c r="I1027" s="27">
        <v>24380</v>
      </c>
      <c r="J1027" s="29">
        <v>1.4999999999999999E-2</v>
      </c>
      <c r="K1027" s="28">
        <v>365.7</v>
      </c>
      <c r="L1027" s="13">
        <v>402.27000000000004</v>
      </c>
    </row>
    <row r="1028" spans="1:12" ht="16.5" customHeight="1">
      <c r="A1028" s="9">
        <f>ROW(상세내역[[#This Row],[순번]])-ROW(상세내역[[#Headers],[순번]])</f>
        <v>1027</v>
      </c>
      <c r="B1028" s="9" t="s">
        <v>732</v>
      </c>
      <c r="C1028" s="32" t="s">
        <v>511</v>
      </c>
      <c r="D1028" s="22" t="s">
        <v>512</v>
      </c>
      <c r="E1028" s="22" t="s">
        <v>189</v>
      </c>
      <c r="F1028" s="22" t="s">
        <v>190</v>
      </c>
      <c r="G1028" s="23" t="s">
        <v>191</v>
      </c>
      <c r="H1028" s="26">
        <v>23</v>
      </c>
      <c r="I1028" s="27">
        <v>24380</v>
      </c>
      <c r="J1028" s="29">
        <v>1.4999999999999999E-2</v>
      </c>
      <c r="K1028" s="28">
        <v>365.7</v>
      </c>
      <c r="L1028" s="13">
        <v>402.27000000000004</v>
      </c>
    </row>
    <row r="1029" spans="1:12" ht="16.5" customHeight="1">
      <c r="A1029" s="9">
        <f>ROW(상세내역[[#This Row],[순번]])-ROW(상세내역[[#Headers],[순번]])</f>
        <v>1028</v>
      </c>
      <c r="B1029" s="9" t="s">
        <v>732</v>
      </c>
      <c r="C1029" s="32" t="s">
        <v>511</v>
      </c>
      <c r="D1029" s="22" t="s">
        <v>512</v>
      </c>
      <c r="E1029" s="22" t="s">
        <v>192</v>
      </c>
      <c r="F1029" s="22" t="s">
        <v>193</v>
      </c>
      <c r="G1029" s="23" t="s">
        <v>194</v>
      </c>
      <c r="H1029" s="26">
        <v>23</v>
      </c>
      <c r="I1029" s="27">
        <v>24380</v>
      </c>
      <c r="J1029" s="29">
        <v>1.4999999999999999E-2</v>
      </c>
      <c r="K1029" s="28">
        <v>365.7</v>
      </c>
      <c r="L1029" s="13">
        <v>402.27000000000004</v>
      </c>
    </row>
    <row r="1030" spans="1:12" ht="16.5" customHeight="1">
      <c r="A1030" s="9">
        <f>ROW(상세내역[[#This Row],[순번]])-ROW(상세내역[[#Headers],[순번]])</f>
        <v>1029</v>
      </c>
      <c r="B1030" s="9" t="s">
        <v>732</v>
      </c>
      <c r="C1030" s="32" t="s">
        <v>511</v>
      </c>
      <c r="D1030" s="22" t="s">
        <v>512</v>
      </c>
      <c r="E1030" s="22" t="s">
        <v>195</v>
      </c>
      <c r="F1030" s="22" t="s">
        <v>196</v>
      </c>
      <c r="G1030" s="23" t="s">
        <v>197</v>
      </c>
      <c r="H1030" s="26">
        <v>22</v>
      </c>
      <c r="I1030" s="27">
        <v>51260</v>
      </c>
      <c r="J1030" s="29">
        <v>1.4999999999999999E-2</v>
      </c>
      <c r="K1030" s="28">
        <v>768.9</v>
      </c>
      <c r="L1030" s="13">
        <v>845.79000000000008</v>
      </c>
    </row>
    <row r="1031" spans="1:12" ht="16.5" customHeight="1">
      <c r="A1031" s="9">
        <f>ROW(상세내역[[#This Row],[순번]])-ROW(상세내역[[#Headers],[순번]])</f>
        <v>1030</v>
      </c>
      <c r="B1031" s="9" t="s">
        <v>732</v>
      </c>
      <c r="C1031" s="32" t="s">
        <v>511</v>
      </c>
      <c r="D1031" s="22" t="s">
        <v>512</v>
      </c>
      <c r="E1031" s="22" t="s">
        <v>201</v>
      </c>
      <c r="F1031" s="22" t="s">
        <v>406</v>
      </c>
      <c r="G1031" s="23" t="s">
        <v>407</v>
      </c>
      <c r="H1031" s="26">
        <v>21</v>
      </c>
      <c r="I1031" s="27">
        <v>151200</v>
      </c>
      <c r="J1031" s="29">
        <v>1.4999999999999999E-2</v>
      </c>
      <c r="K1031" s="28">
        <v>2268</v>
      </c>
      <c r="L1031" s="13">
        <v>2494.8000000000002</v>
      </c>
    </row>
    <row r="1032" spans="1:12" ht="16.5" customHeight="1">
      <c r="A1032" s="9">
        <f>ROW(상세내역[[#This Row],[순번]])-ROW(상세내역[[#Headers],[순번]])</f>
        <v>1031</v>
      </c>
      <c r="B1032" s="9" t="s">
        <v>732</v>
      </c>
      <c r="C1032" s="32" t="s">
        <v>511</v>
      </c>
      <c r="D1032" s="22" t="s">
        <v>512</v>
      </c>
      <c r="E1032" s="22" t="s">
        <v>874</v>
      </c>
      <c r="F1032" s="22" t="s">
        <v>875</v>
      </c>
      <c r="G1032" s="23" t="s">
        <v>876</v>
      </c>
      <c r="H1032" s="26">
        <v>1</v>
      </c>
      <c r="I1032" s="27">
        <v>8300</v>
      </c>
      <c r="J1032" s="29">
        <v>1.4999999999999999E-2</v>
      </c>
      <c r="K1032" s="28">
        <v>124.5</v>
      </c>
      <c r="L1032" s="13">
        <v>136.95000000000002</v>
      </c>
    </row>
    <row r="1033" spans="1:12" ht="16.5" customHeight="1">
      <c r="A1033" s="9">
        <f>ROW(상세내역[[#This Row],[순번]])-ROW(상세내역[[#Headers],[순번]])</f>
        <v>1032</v>
      </c>
      <c r="B1033" s="9" t="s">
        <v>732</v>
      </c>
      <c r="C1033" s="32" t="s">
        <v>511</v>
      </c>
      <c r="D1033" s="22" t="s">
        <v>512</v>
      </c>
      <c r="E1033" s="22" t="s">
        <v>66</v>
      </c>
      <c r="F1033" s="22" t="s">
        <v>67</v>
      </c>
      <c r="G1033" s="23" t="s">
        <v>68</v>
      </c>
      <c r="H1033" s="26">
        <v>3</v>
      </c>
      <c r="I1033" s="27">
        <v>29040</v>
      </c>
      <c r="J1033" s="29">
        <v>1.4999999999999999E-2</v>
      </c>
      <c r="K1033" s="28">
        <v>435.59999999999997</v>
      </c>
      <c r="L1033" s="13">
        <v>479.16</v>
      </c>
    </row>
    <row r="1034" spans="1:12" ht="16.5" customHeight="1">
      <c r="A1034" s="9">
        <f>ROW(상세내역[[#This Row],[순번]])-ROW(상세내역[[#Headers],[순번]])</f>
        <v>1033</v>
      </c>
      <c r="B1034" s="9" t="s">
        <v>732</v>
      </c>
      <c r="C1034" s="32" t="s">
        <v>511</v>
      </c>
      <c r="D1034" s="22" t="s">
        <v>512</v>
      </c>
      <c r="E1034" s="22" t="s">
        <v>210</v>
      </c>
      <c r="F1034" s="22" t="s">
        <v>211</v>
      </c>
      <c r="G1034" s="23" t="s">
        <v>212</v>
      </c>
      <c r="H1034" s="26">
        <v>18</v>
      </c>
      <c r="I1034" s="27">
        <v>23400</v>
      </c>
      <c r="J1034" s="29">
        <v>1.4999999999999999E-2</v>
      </c>
      <c r="K1034" s="28">
        <v>351</v>
      </c>
      <c r="L1034" s="13">
        <v>386.1</v>
      </c>
    </row>
    <row r="1035" spans="1:12" ht="16.5" customHeight="1">
      <c r="A1035" s="9">
        <f>ROW(상세내역[[#This Row],[순번]])-ROW(상세내역[[#Headers],[순번]])</f>
        <v>1034</v>
      </c>
      <c r="B1035" s="9" t="s">
        <v>732</v>
      </c>
      <c r="C1035" s="32" t="s">
        <v>511</v>
      </c>
      <c r="D1035" s="22" t="s">
        <v>512</v>
      </c>
      <c r="E1035" s="22" t="s">
        <v>213</v>
      </c>
      <c r="F1035" s="22" t="s">
        <v>214</v>
      </c>
      <c r="G1035" s="23" t="s">
        <v>215</v>
      </c>
      <c r="H1035" s="26">
        <v>19</v>
      </c>
      <c r="I1035" s="27">
        <v>26220</v>
      </c>
      <c r="J1035" s="29">
        <v>1.4999999999999999E-2</v>
      </c>
      <c r="K1035" s="28">
        <v>393.3</v>
      </c>
      <c r="L1035" s="13">
        <v>432.63000000000005</v>
      </c>
    </row>
    <row r="1036" spans="1:12" ht="16.5" customHeight="1">
      <c r="A1036" s="9">
        <f>ROW(상세내역[[#This Row],[순번]])-ROW(상세내역[[#Headers],[순번]])</f>
        <v>1035</v>
      </c>
      <c r="B1036" s="9" t="s">
        <v>732</v>
      </c>
      <c r="C1036" s="32" t="s">
        <v>511</v>
      </c>
      <c r="D1036" s="22" t="s">
        <v>512</v>
      </c>
      <c r="E1036" s="22" t="s">
        <v>218</v>
      </c>
      <c r="F1036" s="22" t="s">
        <v>219</v>
      </c>
      <c r="G1036" s="23" t="s">
        <v>220</v>
      </c>
      <c r="H1036" s="26">
        <v>21</v>
      </c>
      <c r="I1036" s="27">
        <v>39690</v>
      </c>
      <c r="J1036" s="29">
        <v>1.4999999999999999E-2</v>
      </c>
      <c r="K1036" s="28">
        <v>595.35</v>
      </c>
      <c r="L1036" s="13">
        <v>654.8850000000001</v>
      </c>
    </row>
    <row r="1037" spans="1:12" ht="16.5" customHeight="1">
      <c r="A1037" s="9">
        <f>ROW(상세내역[[#This Row],[순번]])-ROW(상세내역[[#Headers],[순번]])</f>
        <v>1036</v>
      </c>
      <c r="B1037" s="9" t="s">
        <v>732</v>
      </c>
      <c r="C1037" s="32" t="s">
        <v>511</v>
      </c>
      <c r="D1037" s="22" t="s">
        <v>512</v>
      </c>
      <c r="E1037" s="22" t="s">
        <v>221</v>
      </c>
      <c r="F1037" s="22" t="s">
        <v>222</v>
      </c>
      <c r="G1037" s="23" t="s">
        <v>223</v>
      </c>
      <c r="H1037" s="26">
        <v>21</v>
      </c>
      <c r="I1037" s="27">
        <v>40740</v>
      </c>
      <c r="J1037" s="29">
        <v>1.4999999999999999E-2</v>
      </c>
      <c r="K1037" s="28">
        <v>611.1</v>
      </c>
      <c r="L1037" s="13">
        <v>672.21</v>
      </c>
    </row>
    <row r="1038" spans="1:12" ht="16.5" customHeight="1">
      <c r="A1038" s="9">
        <f>ROW(상세내역[[#This Row],[순번]])-ROW(상세내역[[#Headers],[순번]])</f>
        <v>1037</v>
      </c>
      <c r="B1038" s="9" t="s">
        <v>732</v>
      </c>
      <c r="C1038" s="32" t="s">
        <v>511</v>
      </c>
      <c r="D1038" s="22" t="s">
        <v>512</v>
      </c>
      <c r="E1038" s="22" t="s">
        <v>224</v>
      </c>
      <c r="F1038" s="22" t="s">
        <v>225</v>
      </c>
      <c r="G1038" s="23" t="s">
        <v>226</v>
      </c>
      <c r="H1038" s="26">
        <v>16</v>
      </c>
      <c r="I1038" s="27">
        <v>24480</v>
      </c>
      <c r="J1038" s="29">
        <v>1.4999999999999999E-2</v>
      </c>
      <c r="K1038" s="28">
        <v>367.2</v>
      </c>
      <c r="L1038" s="13">
        <v>403.92</v>
      </c>
    </row>
    <row r="1039" spans="1:12" ht="16.5" customHeight="1">
      <c r="A1039" s="9">
        <f>ROW(상세내역[[#This Row],[순번]])-ROW(상세내역[[#Headers],[순번]])</f>
        <v>1038</v>
      </c>
      <c r="B1039" s="9" t="s">
        <v>732</v>
      </c>
      <c r="C1039" s="32" t="s">
        <v>511</v>
      </c>
      <c r="D1039" s="22" t="s">
        <v>512</v>
      </c>
      <c r="E1039" s="22" t="s">
        <v>227</v>
      </c>
      <c r="F1039" s="22" t="s">
        <v>228</v>
      </c>
      <c r="G1039" s="23" t="s">
        <v>229</v>
      </c>
      <c r="H1039" s="26">
        <v>17</v>
      </c>
      <c r="I1039" s="27">
        <v>27540</v>
      </c>
      <c r="J1039" s="29">
        <v>1.4999999999999999E-2</v>
      </c>
      <c r="K1039" s="28">
        <v>413.09999999999997</v>
      </c>
      <c r="L1039" s="13">
        <v>454.41</v>
      </c>
    </row>
    <row r="1040" spans="1:12" ht="16.5" customHeight="1">
      <c r="A1040" s="9">
        <f>ROW(상세내역[[#This Row],[순번]])-ROW(상세내역[[#Headers],[순번]])</f>
        <v>1039</v>
      </c>
      <c r="B1040" s="9" t="s">
        <v>732</v>
      </c>
      <c r="C1040" s="32" t="s">
        <v>511</v>
      </c>
      <c r="D1040" s="22" t="s">
        <v>512</v>
      </c>
      <c r="E1040" s="22" t="s">
        <v>233</v>
      </c>
      <c r="F1040" s="22" t="s">
        <v>234</v>
      </c>
      <c r="G1040" s="23" t="s">
        <v>235</v>
      </c>
      <c r="H1040" s="26">
        <v>20</v>
      </c>
      <c r="I1040" s="27">
        <v>26200</v>
      </c>
      <c r="J1040" s="29">
        <v>1.4999999999999999E-2</v>
      </c>
      <c r="K1040" s="28">
        <v>393</v>
      </c>
      <c r="L1040" s="13">
        <v>432.3</v>
      </c>
    </row>
    <row r="1041" spans="1:12" ht="16.5" customHeight="1">
      <c r="A1041" s="9">
        <f>ROW(상세내역[[#This Row],[순번]])-ROW(상세내역[[#Headers],[순번]])</f>
        <v>1040</v>
      </c>
      <c r="B1041" s="9" t="s">
        <v>732</v>
      </c>
      <c r="C1041" s="32" t="s">
        <v>511</v>
      </c>
      <c r="D1041" s="22" t="s">
        <v>512</v>
      </c>
      <c r="E1041" s="22" t="s">
        <v>236</v>
      </c>
      <c r="F1041" s="22" t="s">
        <v>237</v>
      </c>
      <c r="G1041" s="23" t="s">
        <v>238</v>
      </c>
      <c r="H1041" s="26">
        <v>20</v>
      </c>
      <c r="I1041" s="27">
        <v>40000</v>
      </c>
      <c r="J1041" s="29">
        <v>1.4999999999999999E-2</v>
      </c>
      <c r="K1041" s="28">
        <v>600</v>
      </c>
      <c r="L1041" s="13">
        <v>660</v>
      </c>
    </row>
    <row r="1042" spans="1:12" ht="16.5" customHeight="1">
      <c r="A1042" s="9">
        <f>ROW(상세내역[[#This Row],[순번]])-ROW(상세내역[[#Headers],[순번]])</f>
        <v>1041</v>
      </c>
      <c r="B1042" s="9" t="s">
        <v>732</v>
      </c>
      <c r="C1042" s="32" t="s">
        <v>511</v>
      </c>
      <c r="D1042" s="22" t="s">
        <v>512</v>
      </c>
      <c r="E1042" s="22" t="s">
        <v>239</v>
      </c>
      <c r="F1042" s="22" t="s">
        <v>240</v>
      </c>
      <c r="G1042" s="23" t="s">
        <v>241</v>
      </c>
      <c r="H1042" s="26">
        <v>20</v>
      </c>
      <c r="I1042" s="27">
        <v>76800</v>
      </c>
      <c r="J1042" s="29">
        <v>1.4999999999999999E-2</v>
      </c>
      <c r="K1042" s="28">
        <v>1152</v>
      </c>
      <c r="L1042" s="13">
        <v>1267.2</v>
      </c>
    </row>
    <row r="1043" spans="1:12" ht="16.5" customHeight="1">
      <c r="A1043" s="9">
        <f>ROW(상세내역[[#This Row],[순번]])-ROW(상세내역[[#Headers],[순번]])</f>
        <v>1042</v>
      </c>
      <c r="B1043" s="9" t="s">
        <v>732</v>
      </c>
      <c r="C1043" s="32" t="s">
        <v>511</v>
      </c>
      <c r="D1043" s="22" t="s">
        <v>512</v>
      </c>
      <c r="E1043" s="22" t="s">
        <v>69</v>
      </c>
      <c r="F1043" s="22" t="s">
        <v>242</v>
      </c>
      <c r="G1043" s="23" t="s">
        <v>243</v>
      </c>
      <c r="H1043" s="26">
        <v>19</v>
      </c>
      <c r="I1043" s="27">
        <v>32490</v>
      </c>
      <c r="J1043" s="29">
        <v>1.4999999999999999E-2</v>
      </c>
      <c r="K1043" s="28">
        <v>487.34999999999997</v>
      </c>
      <c r="L1043" s="13">
        <v>536.08500000000004</v>
      </c>
    </row>
    <row r="1044" spans="1:12" ht="16.5" customHeight="1">
      <c r="A1044" s="9">
        <f>ROW(상세내역[[#This Row],[순번]])-ROW(상세내역[[#Headers],[순번]])</f>
        <v>1043</v>
      </c>
      <c r="B1044" s="9" t="s">
        <v>732</v>
      </c>
      <c r="C1044" s="32" t="s">
        <v>511</v>
      </c>
      <c r="D1044" s="22" t="s">
        <v>512</v>
      </c>
      <c r="E1044" s="22" t="s">
        <v>244</v>
      </c>
      <c r="F1044" s="22" t="s">
        <v>245</v>
      </c>
      <c r="G1044" s="23" t="s">
        <v>246</v>
      </c>
      <c r="H1044" s="26">
        <v>18</v>
      </c>
      <c r="I1044" s="27">
        <v>28080</v>
      </c>
      <c r="J1044" s="29">
        <v>1.4999999999999999E-2</v>
      </c>
      <c r="K1044" s="28">
        <v>421.2</v>
      </c>
      <c r="L1044" s="13">
        <v>463.32000000000005</v>
      </c>
    </row>
    <row r="1045" spans="1:12" ht="16.5" customHeight="1">
      <c r="A1045" s="9">
        <f>ROW(상세내역[[#This Row],[순번]])-ROW(상세내역[[#Headers],[순번]])</f>
        <v>1044</v>
      </c>
      <c r="B1045" s="9" t="s">
        <v>732</v>
      </c>
      <c r="C1045" s="32" t="s">
        <v>511</v>
      </c>
      <c r="D1045" s="22" t="s">
        <v>512</v>
      </c>
      <c r="E1045" s="22" t="s">
        <v>253</v>
      </c>
      <c r="F1045" s="22" t="s">
        <v>254</v>
      </c>
      <c r="G1045" s="23" t="s">
        <v>255</v>
      </c>
      <c r="H1045" s="26">
        <v>20</v>
      </c>
      <c r="I1045" s="27">
        <v>32000</v>
      </c>
      <c r="J1045" s="29">
        <v>1.4999999999999999E-2</v>
      </c>
      <c r="K1045" s="28">
        <v>480</v>
      </c>
      <c r="L1045" s="13">
        <v>528</v>
      </c>
    </row>
    <row r="1046" spans="1:12" ht="16.5" customHeight="1">
      <c r="A1046" s="9">
        <f>ROW(상세내역[[#This Row],[순번]])-ROW(상세내역[[#Headers],[순번]])</f>
        <v>1045</v>
      </c>
      <c r="B1046" s="9" t="s">
        <v>732</v>
      </c>
      <c r="C1046" s="32" t="s">
        <v>511</v>
      </c>
      <c r="D1046" s="22" t="s">
        <v>512</v>
      </c>
      <c r="E1046" s="22" t="s">
        <v>256</v>
      </c>
      <c r="F1046" s="22" t="s">
        <v>257</v>
      </c>
      <c r="G1046" s="23" t="s">
        <v>258</v>
      </c>
      <c r="H1046" s="26">
        <v>20</v>
      </c>
      <c r="I1046" s="27">
        <v>130000</v>
      </c>
      <c r="J1046" s="29">
        <v>1.4999999999999999E-2</v>
      </c>
      <c r="K1046" s="28">
        <v>1950</v>
      </c>
      <c r="L1046" s="13">
        <v>2145</v>
      </c>
    </row>
    <row r="1047" spans="1:12" ht="16.5" customHeight="1">
      <c r="A1047" s="9">
        <f>ROW(상세내역[[#This Row],[순번]])-ROW(상세내역[[#Headers],[순번]])</f>
        <v>1046</v>
      </c>
      <c r="B1047" s="9" t="s">
        <v>732</v>
      </c>
      <c r="C1047" s="32" t="s">
        <v>511</v>
      </c>
      <c r="D1047" s="22" t="s">
        <v>512</v>
      </c>
      <c r="E1047" s="22" t="s">
        <v>259</v>
      </c>
      <c r="F1047" s="22" t="s">
        <v>260</v>
      </c>
      <c r="G1047" s="23" t="s">
        <v>261</v>
      </c>
      <c r="H1047" s="26">
        <v>20</v>
      </c>
      <c r="I1047" s="27">
        <v>130600</v>
      </c>
      <c r="J1047" s="29">
        <v>1.4999999999999999E-2</v>
      </c>
      <c r="K1047" s="28">
        <v>1959</v>
      </c>
      <c r="L1047" s="13">
        <v>2154.9</v>
      </c>
    </row>
    <row r="1048" spans="1:12" ht="16.5" customHeight="1">
      <c r="A1048" s="9">
        <f>ROW(상세내역[[#This Row],[순번]])-ROW(상세내역[[#Headers],[순번]])</f>
        <v>1047</v>
      </c>
      <c r="B1048" s="9" t="s">
        <v>732</v>
      </c>
      <c r="C1048" s="32" t="s">
        <v>511</v>
      </c>
      <c r="D1048" s="22" t="s">
        <v>512</v>
      </c>
      <c r="E1048" s="22" t="s">
        <v>265</v>
      </c>
      <c r="F1048" s="22" t="s">
        <v>266</v>
      </c>
      <c r="G1048" s="23" t="s">
        <v>267</v>
      </c>
      <c r="H1048" s="26">
        <v>16</v>
      </c>
      <c r="I1048" s="27">
        <v>26880</v>
      </c>
      <c r="J1048" s="29">
        <v>1.4999999999999999E-2</v>
      </c>
      <c r="K1048" s="28">
        <v>403.2</v>
      </c>
      <c r="L1048" s="13">
        <v>443.52000000000004</v>
      </c>
    </row>
    <row r="1049" spans="1:12" ht="16.5" customHeight="1">
      <c r="A1049" s="9">
        <f>ROW(상세내역[[#This Row],[순번]])-ROW(상세내역[[#Headers],[순번]])</f>
        <v>1048</v>
      </c>
      <c r="B1049" s="9" t="s">
        <v>732</v>
      </c>
      <c r="C1049" s="32" t="s">
        <v>511</v>
      </c>
      <c r="D1049" s="22" t="s">
        <v>512</v>
      </c>
      <c r="E1049" s="22" t="s">
        <v>268</v>
      </c>
      <c r="F1049" s="22" t="s">
        <v>269</v>
      </c>
      <c r="G1049" s="23" t="s">
        <v>270</v>
      </c>
      <c r="H1049" s="26">
        <v>16</v>
      </c>
      <c r="I1049" s="27">
        <v>26880</v>
      </c>
      <c r="J1049" s="29">
        <v>1.4999999999999999E-2</v>
      </c>
      <c r="K1049" s="28">
        <v>403.2</v>
      </c>
      <c r="L1049" s="13">
        <v>443.52000000000004</v>
      </c>
    </row>
    <row r="1050" spans="1:12" ht="16.5" customHeight="1">
      <c r="A1050" s="9">
        <f>ROW(상세내역[[#This Row],[순번]])-ROW(상세내역[[#Headers],[순번]])</f>
        <v>1049</v>
      </c>
      <c r="B1050" s="9" t="s">
        <v>732</v>
      </c>
      <c r="C1050" s="32" t="s">
        <v>511</v>
      </c>
      <c r="D1050" s="22" t="s">
        <v>512</v>
      </c>
      <c r="E1050" s="22" t="s">
        <v>274</v>
      </c>
      <c r="F1050" s="22" t="s">
        <v>275</v>
      </c>
      <c r="G1050" s="23" t="s">
        <v>276</v>
      </c>
      <c r="H1050" s="26">
        <v>16</v>
      </c>
      <c r="I1050" s="27">
        <v>26880</v>
      </c>
      <c r="J1050" s="29">
        <v>1.4999999999999999E-2</v>
      </c>
      <c r="K1050" s="28">
        <v>403.2</v>
      </c>
      <c r="L1050" s="13">
        <v>443.52000000000004</v>
      </c>
    </row>
    <row r="1051" spans="1:12" ht="16.5" customHeight="1">
      <c r="A1051" s="9">
        <f>ROW(상세내역[[#This Row],[순번]])-ROW(상세내역[[#Headers],[순번]])</f>
        <v>1050</v>
      </c>
      <c r="B1051" s="9" t="s">
        <v>732</v>
      </c>
      <c r="C1051" s="32" t="s">
        <v>511</v>
      </c>
      <c r="D1051" s="22" t="s">
        <v>512</v>
      </c>
      <c r="E1051" s="22" t="s">
        <v>280</v>
      </c>
      <c r="F1051" s="22" t="s">
        <v>281</v>
      </c>
      <c r="G1051" s="23" t="s">
        <v>441</v>
      </c>
      <c r="H1051" s="26">
        <v>10</v>
      </c>
      <c r="I1051" s="27">
        <v>74400</v>
      </c>
      <c r="J1051" s="29">
        <v>1.4999999999999999E-2</v>
      </c>
      <c r="K1051" s="28">
        <v>1116</v>
      </c>
      <c r="L1051" s="13">
        <v>1227.6000000000001</v>
      </c>
    </row>
    <row r="1052" spans="1:12" ht="16.5" customHeight="1">
      <c r="A1052" s="9">
        <f>ROW(상세내역[[#This Row],[순번]])-ROW(상세내역[[#Headers],[순번]])</f>
        <v>1051</v>
      </c>
      <c r="B1052" s="9" t="s">
        <v>732</v>
      </c>
      <c r="C1052" s="32" t="s">
        <v>511</v>
      </c>
      <c r="D1052" s="22" t="s">
        <v>512</v>
      </c>
      <c r="E1052" s="22" t="s">
        <v>109</v>
      </c>
      <c r="F1052" s="22" t="s">
        <v>110</v>
      </c>
      <c r="G1052" s="23" t="s">
        <v>111</v>
      </c>
      <c r="H1052" s="26">
        <v>2</v>
      </c>
      <c r="I1052" s="27">
        <v>21800</v>
      </c>
      <c r="J1052" s="29">
        <v>1.4999999999999999E-2</v>
      </c>
      <c r="K1052" s="28">
        <v>327</v>
      </c>
      <c r="L1052" s="13">
        <v>359.70000000000005</v>
      </c>
    </row>
    <row r="1053" spans="1:12" ht="16.5" customHeight="1">
      <c r="A1053" s="9">
        <f>ROW(상세내역[[#This Row],[순번]])-ROW(상세내역[[#Headers],[순번]])</f>
        <v>1052</v>
      </c>
      <c r="B1053" s="9" t="s">
        <v>732</v>
      </c>
      <c r="C1053" s="32" t="s">
        <v>511</v>
      </c>
      <c r="D1053" s="22" t="s">
        <v>512</v>
      </c>
      <c r="E1053" s="22" t="s">
        <v>127</v>
      </c>
      <c r="F1053" s="22" t="s">
        <v>128</v>
      </c>
      <c r="G1053" s="23" t="s">
        <v>129</v>
      </c>
      <c r="H1053" s="26">
        <v>1</v>
      </c>
      <c r="I1053" s="27">
        <v>19760</v>
      </c>
      <c r="J1053" s="29">
        <v>1.4999999999999999E-2</v>
      </c>
      <c r="K1053" s="28">
        <v>296.39999999999998</v>
      </c>
      <c r="L1053" s="13">
        <v>326.04000000000002</v>
      </c>
    </row>
    <row r="1054" spans="1:12" ht="16.5" customHeight="1">
      <c r="A1054" s="9">
        <f>ROW(상세내역[[#This Row],[순번]])-ROW(상세내역[[#Headers],[순번]])</f>
        <v>1053</v>
      </c>
      <c r="B1054" s="9" t="s">
        <v>732</v>
      </c>
      <c r="C1054" s="32" t="s">
        <v>511</v>
      </c>
      <c r="D1054" s="22" t="s">
        <v>512</v>
      </c>
      <c r="E1054" s="22" t="s">
        <v>130</v>
      </c>
      <c r="F1054" s="22" t="s">
        <v>131</v>
      </c>
      <c r="G1054" s="23" t="s">
        <v>132</v>
      </c>
      <c r="H1054" s="26">
        <v>6</v>
      </c>
      <c r="I1054" s="27">
        <v>321180</v>
      </c>
      <c r="J1054" s="29">
        <v>1.4999999999999999E-2</v>
      </c>
      <c r="K1054" s="28">
        <v>4817.7</v>
      </c>
      <c r="L1054" s="13">
        <v>5299.47</v>
      </c>
    </row>
    <row r="1055" spans="1:12" ht="16.5" customHeight="1">
      <c r="A1055" s="9">
        <f>ROW(상세내역[[#This Row],[순번]])-ROW(상세내역[[#Headers],[순번]])</f>
        <v>1054</v>
      </c>
      <c r="B1055" s="9" t="s">
        <v>732</v>
      </c>
      <c r="C1055" s="32" t="s">
        <v>511</v>
      </c>
      <c r="D1055" s="22" t="s">
        <v>512</v>
      </c>
      <c r="E1055" s="22" t="s">
        <v>877</v>
      </c>
      <c r="F1055" s="22" t="s">
        <v>878</v>
      </c>
      <c r="G1055" s="23" t="s">
        <v>879</v>
      </c>
      <c r="H1055" s="26">
        <v>1</v>
      </c>
      <c r="I1055" s="27">
        <v>2810</v>
      </c>
      <c r="J1055" s="29">
        <v>1.4999999999999999E-2</v>
      </c>
      <c r="K1055" s="28">
        <v>42.15</v>
      </c>
      <c r="L1055" s="13">
        <v>46.365000000000002</v>
      </c>
    </row>
    <row r="1056" spans="1:12" ht="16.5" customHeight="1">
      <c r="A1056" s="9">
        <f>ROW(상세내역[[#This Row],[순번]])-ROW(상세내역[[#Headers],[순번]])</f>
        <v>1055</v>
      </c>
      <c r="B1056" s="9" t="s">
        <v>732</v>
      </c>
      <c r="C1056" s="32" t="s">
        <v>511</v>
      </c>
      <c r="D1056" s="22" t="s">
        <v>512</v>
      </c>
      <c r="E1056" s="22" t="s">
        <v>303</v>
      </c>
      <c r="F1056" s="22" t="s">
        <v>304</v>
      </c>
      <c r="G1056" s="23" t="s">
        <v>305</v>
      </c>
      <c r="H1056" s="26">
        <v>4</v>
      </c>
      <c r="I1056" s="27">
        <v>11000</v>
      </c>
      <c r="J1056" s="29">
        <v>1.4999999999999999E-2</v>
      </c>
      <c r="K1056" s="28">
        <v>165</v>
      </c>
      <c r="L1056" s="13">
        <v>181.50000000000003</v>
      </c>
    </row>
    <row r="1057" spans="1:12" ht="16.5" customHeight="1">
      <c r="A1057" s="9">
        <f>ROW(상세내역[[#This Row],[순번]])-ROW(상세내역[[#Headers],[순번]])</f>
        <v>1056</v>
      </c>
      <c r="B1057" s="9" t="s">
        <v>732</v>
      </c>
      <c r="C1057" s="32" t="s">
        <v>511</v>
      </c>
      <c r="D1057" s="22" t="s">
        <v>512</v>
      </c>
      <c r="E1057" s="22" t="s">
        <v>306</v>
      </c>
      <c r="F1057" s="22" t="s">
        <v>307</v>
      </c>
      <c r="G1057" s="23" t="s">
        <v>308</v>
      </c>
      <c r="H1057" s="26">
        <v>4</v>
      </c>
      <c r="I1057" s="27">
        <v>14440</v>
      </c>
      <c r="J1057" s="29">
        <v>1.4999999999999999E-2</v>
      </c>
      <c r="K1057" s="28">
        <v>216.6</v>
      </c>
      <c r="L1057" s="13">
        <v>238.26000000000002</v>
      </c>
    </row>
    <row r="1058" spans="1:12" ht="16.5" customHeight="1">
      <c r="A1058" s="9">
        <f>ROW(상세내역[[#This Row],[순번]])-ROW(상세내역[[#Headers],[순번]])</f>
        <v>1057</v>
      </c>
      <c r="B1058" s="9" t="s">
        <v>732</v>
      </c>
      <c r="C1058" s="32" t="s">
        <v>589</v>
      </c>
      <c r="D1058" s="22" t="s">
        <v>590</v>
      </c>
      <c r="E1058" s="22" t="s">
        <v>166</v>
      </c>
      <c r="F1058" s="22" t="s">
        <v>169</v>
      </c>
      <c r="G1058" s="23" t="s">
        <v>170</v>
      </c>
      <c r="H1058" s="26">
        <v>9</v>
      </c>
      <c r="I1058" s="27">
        <v>0</v>
      </c>
      <c r="J1058" s="29">
        <v>1.4999999999999999E-2</v>
      </c>
      <c r="K1058" s="28">
        <v>0</v>
      </c>
      <c r="L1058" s="13">
        <v>0</v>
      </c>
    </row>
    <row r="1059" spans="1:12" ht="16.5" customHeight="1">
      <c r="A1059" s="9">
        <f>ROW(상세내역[[#This Row],[순번]])-ROW(상세내역[[#Headers],[순번]])</f>
        <v>1058</v>
      </c>
      <c r="B1059" s="9" t="s">
        <v>732</v>
      </c>
      <c r="C1059" s="32" t="s">
        <v>589</v>
      </c>
      <c r="D1059" s="22" t="s">
        <v>590</v>
      </c>
      <c r="E1059" s="22" t="s">
        <v>166</v>
      </c>
      <c r="F1059" s="22" t="s">
        <v>171</v>
      </c>
      <c r="G1059" s="23" t="s">
        <v>172</v>
      </c>
      <c r="H1059" s="26">
        <v>9</v>
      </c>
      <c r="I1059" s="27">
        <v>0</v>
      </c>
      <c r="J1059" s="29">
        <v>1.4999999999999999E-2</v>
      </c>
      <c r="K1059" s="28">
        <v>0</v>
      </c>
      <c r="L1059" s="13">
        <v>0</v>
      </c>
    </row>
    <row r="1060" spans="1:12" ht="16.5" customHeight="1">
      <c r="A1060" s="9">
        <f>ROW(상세내역[[#This Row],[순번]])-ROW(상세내역[[#Headers],[순번]])</f>
        <v>1059</v>
      </c>
      <c r="B1060" s="9" t="s">
        <v>732</v>
      </c>
      <c r="C1060" s="32" t="s">
        <v>589</v>
      </c>
      <c r="D1060" s="22" t="s">
        <v>590</v>
      </c>
      <c r="E1060" s="22" t="s">
        <v>166</v>
      </c>
      <c r="F1060" s="22" t="s">
        <v>173</v>
      </c>
      <c r="G1060" s="23" t="s">
        <v>174</v>
      </c>
      <c r="H1060" s="26">
        <v>9</v>
      </c>
      <c r="I1060" s="27">
        <v>0</v>
      </c>
      <c r="J1060" s="29">
        <v>1.4999999999999999E-2</v>
      </c>
      <c r="K1060" s="28">
        <v>0</v>
      </c>
      <c r="L1060" s="13">
        <v>0</v>
      </c>
    </row>
    <row r="1061" spans="1:12" ht="16.5" customHeight="1">
      <c r="A1061" s="9">
        <f>ROW(상세내역[[#This Row],[순번]])-ROW(상세내역[[#Headers],[순번]])</f>
        <v>1060</v>
      </c>
      <c r="B1061" s="9" t="s">
        <v>732</v>
      </c>
      <c r="C1061" s="32" t="s">
        <v>589</v>
      </c>
      <c r="D1061" s="22" t="s">
        <v>590</v>
      </c>
      <c r="E1061" s="22" t="s">
        <v>177</v>
      </c>
      <c r="F1061" s="22" t="s">
        <v>178</v>
      </c>
      <c r="G1061" s="23" t="s">
        <v>179</v>
      </c>
      <c r="H1061" s="26">
        <v>9</v>
      </c>
      <c r="I1061" s="27">
        <v>9540</v>
      </c>
      <c r="J1061" s="29">
        <v>1.4999999999999999E-2</v>
      </c>
      <c r="K1061" s="28">
        <v>143.1</v>
      </c>
      <c r="L1061" s="13">
        <v>157.41</v>
      </c>
    </row>
    <row r="1062" spans="1:12" ht="16.5" customHeight="1">
      <c r="A1062" s="9">
        <f>ROW(상세내역[[#This Row],[순번]])-ROW(상세내역[[#Headers],[순번]])</f>
        <v>1061</v>
      </c>
      <c r="B1062" s="9" t="s">
        <v>732</v>
      </c>
      <c r="C1062" s="32" t="s">
        <v>589</v>
      </c>
      <c r="D1062" s="22" t="s">
        <v>590</v>
      </c>
      <c r="E1062" s="22" t="s">
        <v>183</v>
      </c>
      <c r="F1062" s="22" t="s">
        <v>184</v>
      </c>
      <c r="G1062" s="23" t="s">
        <v>185</v>
      </c>
      <c r="H1062" s="26">
        <v>9</v>
      </c>
      <c r="I1062" s="27">
        <v>9540</v>
      </c>
      <c r="J1062" s="29">
        <v>1.4999999999999999E-2</v>
      </c>
      <c r="K1062" s="28">
        <v>143.1</v>
      </c>
      <c r="L1062" s="13">
        <v>157.41</v>
      </c>
    </row>
    <row r="1063" spans="1:12" ht="16.5" customHeight="1">
      <c r="A1063" s="9">
        <f>ROW(상세내역[[#This Row],[순번]])-ROW(상세내역[[#Headers],[순번]])</f>
        <v>1062</v>
      </c>
      <c r="B1063" s="9" t="s">
        <v>732</v>
      </c>
      <c r="C1063" s="32" t="s">
        <v>589</v>
      </c>
      <c r="D1063" s="22" t="s">
        <v>590</v>
      </c>
      <c r="E1063" s="22" t="s">
        <v>186</v>
      </c>
      <c r="F1063" s="22" t="s">
        <v>187</v>
      </c>
      <c r="G1063" s="23" t="s">
        <v>188</v>
      </c>
      <c r="H1063" s="26">
        <v>9</v>
      </c>
      <c r="I1063" s="27">
        <v>9540</v>
      </c>
      <c r="J1063" s="29">
        <v>1.4999999999999999E-2</v>
      </c>
      <c r="K1063" s="28">
        <v>143.1</v>
      </c>
      <c r="L1063" s="13">
        <v>157.41</v>
      </c>
    </row>
    <row r="1064" spans="1:12" ht="16.5" customHeight="1">
      <c r="A1064" s="9">
        <f>ROW(상세내역[[#This Row],[순번]])-ROW(상세내역[[#Headers],[순번]])</f>
        <v>1063</v>
      </c>
      <c r="B1064" s="9" t="s">
        <v>732</v>
      </c>
      <c r="C1064" s="32" t="s">
        <v>589</v>
      </c>
      <c r="D1064" s="22" t="s">
        <v>590</v>
      </c>
      <c r="E1064" s="22" t="s">
        <v>189</v>
      </c>
      <c r="F1064" s="22" t="s">
        <v>190</v>
      </c>
      <c r="G1064" s="23" t="s">
        <v>191</v>
      </c>
      <c r="H1064" s="26">
        <v>9</v>
      </c>
      <c r="I1064" s="27">
        <v>9540</v>
      </c>
      <c r="J1064" s="29">
        <v>1.4999999999999999E-2</v>
      </c>
      <c r="K1064" s="28">
        <v>143.1</v>
      </c>
      <c r="L1064" s="13">
        <v>157.41</v>
      </c>
    </row>
    <row r="1065" spans="1:12" ht="16.5" customHeight="1">
      <c r="A1065" s="9">
        <f>ROW(상세내역[[#This Row],[순번]])-ROW(상세내역[[#Headers],[순번]])</f>
        <v>1064</v>
      </c>
      <c r="B1065" s="9" t="s">
        <v>732</v>
      </c>
      <c r="C1065" s="32" t="s">
        <v>589</v>
      </c>
      <c r="D1065" s="22" t="s">
        <v>590</v>
      </c>
      <c r="E1065" s="22" t="s">
        <v>192</v>
      </c>
      <c r="F1065" s="22" t="s">
        <v>193</v>
      </c>
      <c r="G1065" s="23" t="s">
        <v>194</v>
      </c>
      <c r="H1065" s="26">
        <v>9</v>
      </c>
      <c r="I1065" s="27">
        <v>9540</v>
      </c>
      <c r="J1065" s="29">
        <v>1.4999999999999999E-2</v>
      </c>
      <c r="K1065" s="28">
        <v>143.1</v>
      </c>
      <c r="L1065" s="13">
        <v>157.41</v>
      </c>
    </row>
    <row r="1066" spans="1:12" ht="16.5" customHeight="1">
      <c r="A1066" s="9">
        <f>ROW(상세내역[[#This Row],[순번]])-ROW(상세내역[[#Headers],[순번]])</f>
        <v>1065</v>
      </c>
      <c r="B1066" s="9" t="s">
        <v>732</v>
      </c>
      <c r="C1066" s="32" t="s">
        <v>589</v>
      </c>
      <c r="D1066" s="22" t="s">
        <v>590</v>
      </c>
      <c r="E1066" s="22" t="s">
        <v>195</v>
      </c>
      <c r="F1066" s="22" t="s">
        <v>196</v>
      </c>
      <c r="G1066" s="23" t="s">
        <v>197</v>
      </c>
      <c r="H1066" s="26">
        <v>9</v>
      </c>
      <c r="I1066" s="27">
        <v>20970</v>
      </c>
      <c r="J1066" s="29">
        <v>1.4999999999999999E-2</v>
      </c>
      <c r="K1066" s="28">
        <v>314.55</v>
      </c>
      <c r="L1066" s="13">
        <v>346.00500000000005</v>
      </c>
    </row>
    <row r="1067" spans="1:12" ht="16.5" customHeight="1">
      <c r="A1067" s="9">
        <f>ROW(상세내역[[#This Row],[순번]])-ROW(상세내역[[#Headers],[순번]])</f>
        <v>1066</v>
      </c>
      <c r="B1067" s="9" t="s">
        <v>732</v>
      </c>
      <c r="C1067" s="32" t="s">
        <v>589</v>
      </c>
      <c r="D1067" s="22" t="s">
        <v>590</v>
      </c>
      <c r="E1067" s="22" t="s">
        <v>201</v>
      </c>
      <c r="F1067" s="22" t="s">
        <v>406</v>
      </c>
      <c r="G1067" s="23" t="s">
        <v>407</v>
      </c>
      <c r="H1067" s="26">
        <v>9</v>
      </c>
      <c r="I1067" s="27">
        <v>64800</v>
      </c>
      <c r="J1067" s="29">
        <v>1.4999999999999999E-2</v>
      </c>
      <c r="K1067" s="28">
        <v>972</v>
      </c>
      <c r="L1067" s="13">
        <v>1069.2</v>
      </c>
    </row>
    <row r="1068" spans="1:12" ht="16.5" customHeight="1">
      <c r="A1068" s="9">
        <f>ROW(상세내역[[#This Row],[순번]])-ROW(상세내역[[#Headers],[순번]])</f>
        <v>1067</v>
      </c>
      <c r="B1068" s="9" t="s">
        <v>732</v>
      </c>
      <c r="C1068" s="32" t="s">
        <v>589</v>
      </c>
      <c r="D1068" s="22" t="s">
        <v>590</v>
      </c>
      <c r="E1068" s="22" t="s">
        <v>247</v>
      </c>
      <c r="F1068" s="22" t="s">
        <v>248</v>
      </c>
      <c r="G1068" s="23" t="s">
        <v>249</v>
      </c>
      <c r="H1068" s="26">
        <v>5</v>
      </c>
      <c r="I1068" s="27">
        <v>11000</v>
      </c>
      <c r="J1068" s="29">
        <v>1.4999999999999999E-2</v>
      </c>
      <c r="K1068" s="28">
        <v>165</v>
      </c>
      <c r="L1068" s="13">
        <v>181.50000000000003</v>
      </c>
    </row>
    <row r="1069" spans="1:12" ht="16.5" customHeight="1">
      <c r="A1069" s="3" t="s">
        <v>28</v>
      </c>
      <c r="B1069" s="3"/>
      <c r="C1069" s="3"/>
      <c r="D1069" s="3"/>
      <c r="E1069" s="3"/>
      <c r="F1069" s="3"/>
      <c r="G1069" s="3"/>
      <c r="H1069" s="13">
        <f>SUBTOTAL(109,[건 수])</f>
        <v>19290</v>
      </c>
      <c r="I1069" s="13">
        <f>SUBTOTAL(109,[수가계산액])</f>
        <v>351700920</v>
      </c>
      <c r="J1069" s="17" t="s">
        <v>15</v>
      </c>
      <c r="K1069" s="13">
        <f>ROUND(SUBTOTAL(109,[공급가액]),2)</f>
        <v>5275513.8</v>
      </c>
      <c r="L1069" s="13">
        <f>ROUND(SUBTOTAL(109,[공급대가]),2)</f>
        <v>5803065.1799999997</v>
      </c>
    </row>
  </sheetData>
  <sheetProtection formatCells="0" formatColumns="0" formatRows="0" insertColumns="0" insertRows="0" deleteColumns="0" deleteRows="0" sort="0" autoFilter="0" pivotTables="0"/>
  <phoneticPr fontId="2" type="noConversion"/>
  <conditionalFormatting sqref="N1:N1048576">
    <cfRule type="expression" dxfId="30" priority="1">
      <formula>$N1&lt;&gt;""</formula>
    </cfRule>
  </conditionalFormatting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전체 요약</vt:lpstr>
      <vt:lpstr>거래처 요약</vt:lpstr>
      <vt:lpstr>상세내역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지승 강</dc:creator>
  <cp:lastModifiedBy>JANG</cp:lastModifiedBy>
  <dcterms:created xsi:type="dcterms:W3CDTF">2023-09-15T01:18:40Z</dcterms:created>
  <dcterms:modified xsi:type="dcterms:W3CDTF">2026-08-19T07:47:24Z</dcterms:modified>
</cp:coreProperties>
</file>